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RGOLOG\Dropbox (DrillGeo)\ADM. CAMPO\3112 - Vale Sul\CONTROLE DE PRODUÇÃO\Produção diária - Drillgeo\Produção Drillgeo - Vale Sul\"/>
    </mc:Choice>
  </mc:AlternateContent>
  <xr:revisionPtr revIDLastSave="0" documentId="13_ncr:1_{59233D8C-8F1F-46F9-AB8A-6F7DE6274F3F}" xr6:coauthVersionLast="47" xr6:coauthVersionMax="47" xr10:uidLastSave="{00000000-0000-0000-0000-000000000000}"/>
  <bookViews>
    <workbookView xWindow="-120" yWindow="-120" windowWidth="20730" windowHeight="11040" firstSheet="5" activeTab="12" xr2:uid="{00000000-000D-0000-FFFF-FFFF00000000}"/>
  </bookViews>
  <sheets>
    <sheet name="Planilha1" sheetId="13" state="hidden" r:id="rId1"/>
    <sheet name="Planilha2" sheetId="14" state="hidden" r:id="rId2"/>
    <sheet name="Planilha3" sheetId="15" state="hidden" r:id="rId3"/>
    <sheet name="Planilha4" sheetId="16" state="hidden" r:id="rId4"/>
    <sheet name="Planilha5" sheetId="17" state="hidden" r:id="rId5"/>
    <sheet name="04_23" sheetId="18" r:id="rId6"/>
    <sheet name="05_23" sheetId="20" r:id="rId7"/>
    <sheet name="06_23" sheetId="12" r:id="rId8"/>
    <sheet name="07_23" sheetId="21" r:id="rId9"/>
    <sheet name="08_23" sheetId="22" r:id="rId10"/>
    <sheet name="09_23 " sheetId="23" r:id="rId11"/>
    <sheet name="10_23  " sheetId="24" r:id="rId12"/>
    <sheet name="11_23" sheetId="25" r:id="rId13"/>
  </sheets>
  <definedNames>
    <definedName name="_ago1" localSheetId="5" hidden="1">{"'gráf jan00'!$A$1:$AK$41"}</definedName>
    <definedName name="_ago1" localSheetId="6" hidden="1">{"'gráf jan00'!$A$1:$AK$41"}</definedName>
    <definedName name="_ago1" localSheetId="7" hidden="1">{"'gráf jan00'!$A$1:$AK$41"}</definedName>
    <definedName name="_ago1" localSheetId="8" hidden="1">{"'gráf jan00'!$A$1:$AK$41"}</definedName>
    <definedName name="_ago1" localSheetId="9" hidden="1">{"'gráf jan00'!$A$1:$AK$41"}</definedName>
    <definedName name="_ago1" localSheetId="10" hidden="1">{"'gráf jan00'!$A$1:$AK$41"}</definedName>
    <definedName name="_ago1" localSheetId="11" hidden="1">{"'gráf jan00'!$A$1:$AK$41"}</definedName>
    <definedName name="_ago1" localSheetId="12" hidden="1">{"'gráf jan00'!$A$1:$AK$41"}</definedName>
    <definedName name="_ago1" hidden="1">{"'gráf jan00'!$A$1:$AK$41"}</definedName>
    <definedName name="_ago10" localSheetId="5" hidden="1">{"'gráf jan00'!$A$1:$AK$41"}</definedName>
    <definedName name="_ago10" localSheetId="6" hidden="1">{"'gráf jan00'!$A$1:$AK$41"}</definedName>
    <definedName name="_ago10" localSheetId="7" hidden="1">{"'gráf jan00'!$A$1:$AK$41"}</definedName>
    <definedName name="_ago10" localSheetId="8" hidden="1">{"'gráf jan00'!$A$1:$AK$41"}</definedName>
    <definedName name="_ago10" localSheetId="9" hidden="1">{"'gráf jan00'!$A$1:$AK$41"}</definedName>
    <definedName name="_ago10" localSheetId="10" hidden="1">{"'gráf jan00'!$A$1:$AK$41"}</definedName>
    <definedName name="_ago10" localSheetId="11" hidden="1">{"'gráf jan00'!$A$1:$AK$41"}</definedName>
    <definedName name="_ago10" localSheetId="12" hidden="1">{"'gráf jan00'!$A$1:$AK$41"}</definedName>
    <definedName name="_ago10" hidden="1">{"'gráf jan00'!$A$1:$AK$41"}</definedName>
    <definedName name="_ago2" localSheetId="5" hidden="1">{"'gráf jan00'!$A$1:$AK$41"}</definedName>
    <definedName name="_ago2" localSheetId="6" hidden="1">{"'gráf jan00'!$A$1:$AK$41"}</definedName>
    <definedName name="_ago2" localSheetId="7" hidden="1">{"'gráf jan00'!$A$1:$AK$41"}</definedName>
    <definedName name="_ago2" localSheetId="8" hidden="1">{"'gráf jan00'!$A$1:$AK$41"}</definedName>
    <definedName name="_ago2" localSheetId="9" hidden="1">{"'gráf jan00'!$A$1:$AK$41"}</definedName>
    <definedName name="_ago2" localSheetId="10" hidden="1">{"'gráf jan00'!$A$1:$AK$41"}</definedName>
    <definedName name="_ago2" localSheetId="11" hidden="1">{"'gráf jan00'!$A$1:$AK$41"}</definedName>
    <definedName name="_ago2" localSheetId="12" hidden="1">{"'gráf jan00'!$A$1:$AK$41"}</definedName>
    <definedName name="_ago2" hidden="1">{"'gráf jan00'!$A$1:$AK$41"}</definedName>
    <definedName name="_ago3" localSheetId="5" hidden="1">{"'gráf jan00'!$A$1:$AK$41"}</definedName>
    <definedName name="_ago3" localSheetId="6" hidden="1">{"'gráf jan00'!$A$1:$AK$41"}</definedName>
    <definedName name="_ago3" localSheetId="7" hidden="1">{"'gráf jan00'!$A$1:$AK$41"}</definedName>
    <definedName name="_ago3" localSheetId="8" hidden="1">{"'gráf jan00'!$A$1:$AK$41"}</definedName>
    <definedName name="_ago3" localSheetId="9" hidden="1">{"'gráf jan00'!$A$1:$AK$41"}</definedName>
    <definedName name="_ago3" localSheetId="10" hidden="1">{"'gráf jan00'!$A$1:$AK$41"}</definedName>
    <definedName name="_ago3" localSheetId="11" hidden="1">{"'gráf jan00'!$A$1:$AK$41"}</definedName>
    <definedName name="_ago3" localSheetId="12" hidden="1">{"'gráf jan00'!$A$1:$AK$41"}</definedName>
    <definedName name="_ago3" hidden="1">{"'gráf jan00'!$A$1:$AK$41"}</definedName>
    <definedName name="_ago4" localSheetId="5" hidden="1">{"'gráf jan00'!$A$1:$AK$41"}</definedName>
    <definedName name="_ago4" localSheetId="6" hidden="1">{"'gráf jan00'!$A$1:$AK$41"}</definedName>
    <definedName name="_ago4" localSheetId="7" hidden="1">{"'gráf jan00'!$A$1:$AK$41"}</definedName>
    <definedName name="_ago4" localSheetId="8" hidden="1">{"'gráf jan00'!$A$1:$AK$41"}</definedName>
    <definedName name="_ago4" localSheetId="9" hidden="1">{"'gráf jan00'!$A$1:$AK$41"}</definedName>
    <definedName name="_ago4" localSheetId="10" hidden="1">{"'gráf jan00'!$A$1:$AK$41"}</definedName>
    <definedName name="_ago4" localSheetId="11" hidden="1">{"'gráf jan00'!$A$1:$AK$41"}</definedName>
    <definedName name="_ago4" localSheetId="12" hidden="1">{"'gráf jan00'!$A$1:$AK$41"}</definedName>
    <definedName name="_ago4" hidden="1">{"'gráf jan00'!$A$1:$AK$41"}</definedName>
    <definedName name="_ago5" localSheetId="5" hidden="1">{"'gráf jan00'!$A$1:$AK$41"}</definedName>
    <definedName name="_ago5" localSheetId="6" hidden="1">{"'gráf jan00'!$A$1:$AK$41"}</definedName>
    <definedName name="_ago5" localSheetId="7" hidden="1">{"'gráf jan00'!$A$1:$AK$41"}</definedName>
    <definedName name="_ago5" localSheetId="8" hidden="1">{"'gráf jan00'!$A$1:$AK$41"}</definedName>
    <definedName name="_ago5" localSheetId="9" hidden="1">{"'gráf jan00'!$A$1:$AK$41"}</definedName>
    <definedName name="_ago5" localSheetId="10" hidden="1">{"'gráf jan00'!$A$1:$AK$41"}</definedName>
    <definedName name="_ago5" localSheetId="11" hidden="1">{"'gráf jan00'!$A$1:$AK$41"}</definedName>
    <definedName name="_ago5" localSheetId="12" hidden="1">{"'gráf jan00'!$A$1:$AK$41"}</definedName>
    <definedName name="_ago5" hidden="1">{"'gráf jan00'!$A$1:$AK$41"}</definedName>
    <definedName name="_ago6" localSheetId="5" hidden="1">{"'gráf jan00'!$A$1:$AK$41"}</definedName>
    <definedName name="_ago6" localSheetId="6" hidden="1">{"'gráf jan00'!$A$1:$AK$41"}</definedName>
    <definedName name="_ago6" localSheetId="7" hidden="1">{"'gráf jan00'!$A$1:$AK$41"}</definedName>
    <definedName name="_ago6" localSheetId="8" hidden="1">{"'gráf jan00'!$A$1:$AK$41"}</definedName>
    <definedName name="_ago6" localSheetId="9" hidden="1">{"'gráf jan00'!$A$1:$AK$41"}</definedName>
    <definedName name="_ago6" localSheetId="10" hidden="1">{"'gráf jan00'!$A$1:$AK$41"}</definedName>
    <definedName name="_ago6" localSheetId="11" hidden="1">{"'gráf jan00'!$A$1:$AK$41"}</definedName>
    <definedName name="_ago6" localSheetId="12" hidden="1">{"'gráf jan00'!$A$1:$AK$41"}</definedName>
    <definedName name="_ago6" hidden="1">{"'gráf jan00'!$A$1:$AK$41"}</definedName>
    <definedName name="_ago7" localSheetId="5" hidden="1">{"'gráf jan00'!$A$1:$AK$41"}</definedName>
    <definedName name="_ago7" localSheetId="6" hidden="1">{"'gráf jan00'!$A$1:$AK$41"}</definedName>
    <definedName name="_ago7" localSheetId="7" hidden="1">{"'gráf jan00'!$A$1:$AK$41"}</definedName>
    <definedName name="_ago7" localSheetId="8" hidden="1">{"'gráf jan00'!$A$1:$AK$41"}</definedName>
    <definedName name="_ago7" localSheetId="9" hidden="1">{"'gráf jan00'!$A$1:$AK$41"}</definedName>
    <definedName name="_ago7" localSheetId="10" hidden="1">{"'gráf jan00'!$A$1:$AK$41"}</definedName>
    <definedName name="_ago7" localSheetId="11" hidden="1">{"'gráf jan00'!$A$1:$AK$41"}</definedName>
    <definedName name="_ago7" localSheetId="12" hidden="1">{"'gráf jan00'!$A$1:$AK$41"}</definedName>
    <definedName name="_ago7" hidden="1">{"'gráf jan00'!$A$1:$AK$41"}</definedName>
    <definedName name="_ago8" localSheetId="5" hidden="1">{"'gráf jan00'!$A$1:$AK$41"}</definedName>
    <definedName name="_ago8" localSheetId="6" hidden="1">{"'gráf jan00'!$A$1:$AK$41"}</definedName>
    <definedName name="_ago8" localSheetId="7" hidden="1">{"'gráf jan00'!$A$1:$AK$41"}</definedName>
    <definedName name="_ago8" localSheetId="8" hidden="1">{"'gráf jan00'!$A$1:$AK$41"}</definedName>
    <definedName name="_ago8" localSheetId="9" hidden="1">{"'gráf jan00'!$A$1:$AK$41"}</definedName>
    <definedName name="_ago8" localSheetId="10" hidden="1">{"'gráf jan00'!$A$1:$AK$41"}</definedName>
    <definedName name="_ago8" localSheetId="11" hidden="1">{"'gráf jan00'!$A$1:$AK$41"}</definedName>
    <definedName name="_ago8" localSheetId="12" hidden="1">{"'gráf jan00'!$A$1:$AK$41"}</definedName>
    <definedName name="_ago8" hidden="1">{"'gráf jan00'!$A$1:$AK$41"}</definedName>
    <definedName name="_ago9" localSheetId="5" hidden="1">{"'gráf jan00'!$A$1:$AK$41"}</definedName>
    <definedName name="_ago9" localSheetId="6" hidden="1">{"'gráf jan00'!$A$1:$AK$41"}</definedName>
    <definedName name="_ago9" localSheetId="7" hidden="1">{"'gráf jan00'!$A$1:$AK$41"}</definedName>
    <definedName name="_ago9" localSheetId="8" hidden="1">{"'gráf jan00'!$A$1:$AK$41"}</definedName>
    <definedName name="_ago9" localSheetId="9" hidden="1">{"'gráf jan00'!$A$1:$AK$41"}</definedName>
    <definedName name="_ago9" localSheetId="10" hidden="1">{"'gráf jan00'!$A$1:$AK$41"}</definedName>
    <definedName name="_ago9" localSheetId="11" hidden="1">{"'gráf jan00'!$A$1:$AK$41"}</definedName>
    <definedName name="_ago9" localSheetId="12" hidden="1">{"'gráf jan00'!$A$1:$AK$41"}</definedName>
    <definedName name="_ago9" hidden="1">{"'gráf jan00'!$A$1:$AK$41"}</definedName>
    <definedName name="_xlnm._FilterDatabase" localSheetId="5" hidden="1">'04_23'!$B$9:$J$9</definedName>
    <definedName name="_xlnm._FilterDatabase" localSheetId="6" hidden="1">'05_23'!$B$9:$J$9</definedName>
    <definedName name="_xlnm._FilterDatabase" localSheetId="7" hidden="1">'06_23'!$B$9:$J$9</definedName>
    <definedName name="_xlnm._FilterDatabase" localSheetId="8" hidden="1">'07_23'!$B$9:$J$9</definedName>
    <definedName name="_xlnm._FilterDatabase" localSheetId="9" hidden="1">'08_23'!$B$9:$J$9</definedName>
    <definedName name="_xlnm._FilterDatabase" localSheetId="10" hidden="1">'09_23 '!$B$9:$J$9</definedName>
    <definedName name="_xlnm._FilterDatabase" localSheetId="11" hidden="1">'10_23  '!$B$9:$J$9</definedName>
    <definedName name="_xlnm._FilterDatabase" localSheetId="12" hidden="1">'11_23'!$B$9:$J$9</definedName>
    <definedName name="_n2" localSheetId="5" hidden="1">{#N/A,#N/A,FALSE,"PCOL"}</definedName>
    <definedName name="_n2" localSheetId="6" hidden="1">{#N/A,#N/A,FALSE,"PCOL"}</definedName>
    <definedName name="_n2" localSheetId="7" hidden="1">{#N/A,#N/A,FALSE,"PCOL"}</definedName>
    <definedName name="_n2" localSheetId="8" hidden="1">{#N/A,#N/A,FALSE,"PCOL"}</definedName>
    <definedName name="_n2" localSheetId="9" hidden="1">{#N/A,#N/A,FALSE,"PCOL"}</definedName>
    <definedName name="_n2" localSheetId="10" hidden="1">{#N/A,#N/A,FALSE,"PCOL"}</definedName>
    <definedName name="_n2" localSheetId="11" hidden="1">{#N/A,#N/A,FALSE,"PCOL"}</definedName>
    <definedName name="_n2" localSheetId="12" hidden="1">{#N/A,#N/A,FALSE,"PCOL"}</definedName>
    <definedName name="_n2" hidden="1">{#N/A,#N/A,FALSE,"PCOL"}</definedName>
    <definedName name="_Order1" hidden="1">255</definedName>
    <definedName name="_Order2" hidden="1">255</definedName>
    <definedName name="_r" localSheetId="5" hidden="1">{"'CptDifn'!$AA$32:$AG$32"}</definedName>
    <definedName name="_r" localSheetId="6" hidden="1">{"'CptDifn'!$AA$32:$AG$32"}</definedName>
    <definedName name="_r" localSheetId="7" hidden="1">{"'CptDifn'!$AA$32:$AG$32"}</definedName>
    <definedName name="_r" localSheetId="8" hidden="1">{"'CptDifn'!$AA$32:$AG$32"}</definedName>
    <definedName name="_r" localSheetId="9" hidden="1">{"'CptDifn'!$AA$32:$AG$32"}</definedName>
    <definedName name="_r" localSheetId="10" hidden="1">{"'CptDifn'!$AA$32:$AG$32"}</definedName>
    <definedName name="_r" localSheetId="11" hidden="1">{"'CptDifn'!$AA$32:$AG$32"}</definedName>
    <definedName name="_r" localSheetId="12" hidden="1">{"'CptDifn'!$AA$32:$AG$32"}</definedName>
    <definedName name="_r" hidden="1">{"'CptDifn'!$AA$32:$AG$32"}</definedName>
    <definedName name="aa" localSheetId="5" hidden="1">{"'Quadro'!$A$4:$BG$78"}</definedName>
    <definedName name="aa" localSheetId="6" hidden="1">{"'Quadro'!$A$4:$BG$78"}</definedName>
    <definedName name="aa" localSheetId="7" hidden="1">{"'Quadro'!$A$4:$BG$78"}</definedName>
    <definedName name="aa" localSheetId="8" hidden="1">{"'Quadro'!$A$4:$BG$78"}</definedName>
    <definedName name="aa" localSheetId="9" hidden="1">{"'Quadro'!$A$4:$BG$78"}</definedName>
    <definedName name="aa" localSheetId="10" hidden="1">{"'Quadro'!$A$4:$BG$78"}</definedName>
    <definedName name="aa" localSheetId="11" hidden="1">{"'Quadro'!$A$4:$BG$78"}</definedName>
    <definedName name="aa" localSheetId="12" hidden="1">{"'Quadro'!$A$4:$BG$78"}</definedName>
    <definedName name="aa" hidden="1">{"'Quadro'!$A$4:$BG$78"}</definedName>
    <definedName name="aasaasas" localSheetId="5" hidden="1">{#N/A,#N/A,TRUE,"indice";#N/A,#N/A,TRUE,"indicadores";#N/A,#N/A,TRUE,"comentarios"}</definedName>
    <definedName name="aasaasas" localSheetId="6" hidden="1">{#N/A,#N/A,TRUE,"indice";#N/A,#N/A,TRUE,"indicadores";#N/A,#N/A,TRUE,"comentarios"}</definedName>
    <definedName name="aasaasas" localSheetId="7" hidden="1">{#N/A,#N/A,TRUE,"indice";#N/A,#N/A,TRUE,"indicadores";#N/A,#N/A,TRUE,"comentarios"}</definedName>
    <definedName name="aasaasas" localSheetId="8" hidden="1">{#N/A,#N/A,TRUE,"indice";#N/A,#N/A,TRUE,"indicadores";#N/A,#N/A,TRUE,"comentarios"}</definedName>
    <definedName name="aasaasas" localSheetId="9" hidden="1">{#N/A,#N/A,TRUE,"indice";#N/A,#N/A,TRUE,"indicadores";#N/A,#N/A,TRUE,"comentarios"}</definedName>
    <definedName name="aasaasas" localSheetId="10" hidden="1">{#N/A,#N/A,TRUE,"indice";#N/A,#N/A,TRUE,"indicadores";#N/A,#N/A,TRUE,"comentarios"}</definedName>
    <definedName name="aasaasas" localSheetId="11" hidden="1">{#N/A,#N/A,TRUE,"indice";#N/A,#N/A,TRUE,"indicadores";#N/A,#N/A,TRUE,"comentarios"}</definedName>
    <definedName name="aasaasas" localSheetId="12" hidden="1">{#N/A,#N/A,TRUE,"indice";#N/A,#N/A,TRUE,"indicadores";#N/A,#N/A,TRUE,"comentarios"}</definedName>
    <definedName name="aasaasas" hidden="1">{#N/A,#N/A,TRUE,"indice";#N/A,#N/A,TRUE,"indicadores";#N/A,#N/A,TRUE,"comentarios"}</definedName>
    <definedName name="AB" localSheetId="5" hidden="1">{"'gráf jan00'!$A$1:$AK$41"}</definedName>
    <definedName name="AB" localSheetId="6" hidden="1">{"'gráf jan00'!$A$1:$AK$41"}</definedName>
    <definedName name="AB" localSheetId="7" hidden="1">{"'gráf jan00'!$A$1:$AK$41"}</definedName>
    <definedName name="AB" localSheetId="8" hidden="1">{"'gráf jan00'!$A$1:$AK$41"}</definedName>
    <definedName name="AB" localSheetId="9" hidden="1">{"'gráf jan00'!$A$1:$AK$41"}</definedName>
    <definedName name="AB" localSheetId="10" hidden="1">{"'gráf jan00'!$A$1:$AK$41"}</definedName>
    <definedName name="AB" localSheetId="11" hidden="1">{"'gráf jan00'!$A$1:$AK$41"}</definedName>
    <definedName name="AB" localSheetId="12" hidden="1">{"'gráf jan00'!$A$1:$AK$41"}</definedName>
    <definedName name="AB" hidden="1">{"'gráf jan00'!$A$1:$AK$41"}</definedName>
    <definedName name="abc" localSheetId="5" hidden="1">{#N/A,#N/A,FALSE,"PCOL"}</definedName>
    <definedName name="abc" localSheetId="6" hidden="1">{#N/A,#N/A,FALSE,"PCOL"}</definedName>
    <definedName name="abc" localSheetId="7" hidden="1">{#N/A,#N/A,FALSE,"PCOL"}</definedName>
    <definedName name="abc" localSheetId="8" hidden="1">{#N/A,#N/A,FALSE,"PCOL"}</definedName>
    <definedName name="abc" localSheetId="9" hidden="1">{#N/A,#N/A,FALSE,"PCOL"}</definedName>
    <definedName name="abc" localSheetId="10" hidden="1">{#N/A,#N/A,FALSE,"PCOL"}</definedName>
    <definedName name="abc" localSheetId="11" hidden="1">{#N/A,#N/A,FALSE,"PCOL"}</definedName>
    <definedName name="abc" localSheetId="12" hidden="1">{#N/A,#N/A,FALSE,"PCOL"}</definedName>
    <definedName name="abc" hidden="1">{#N/A,#N/A,FALSE,"PCOL"}</definedName>
    <definedName name="abcd" localSheetId="5" hidden="1">{#N/A,#N/A,FALSE,"PCOL"}</definedName>
    <definedName name="abcd" localSheetId="6" hidden="1">{#N/A,#N/A,FALSE,"PCOL"}</definedName>
    <definedName name="abcd" localSheetId="7" hidden="1">{#N/A,#N/A,FALSE,"PCOL"}</definedName>
    <definedName name="abcd" localSheetId="8" hidden="1">{#N/A,#N/A,FALSE,"PCOL"}</definedName>
    <definedName name="abcd" localSheetId="9" hidden="1">{#N/A,#N/A,FALSE,"PCOL"}</definedName>
    <definedName name="abcd" localSheetId="10" hidden="1">{#N/A,#N/A,FALSE,"PCOL"}</definedName>
    <definedName name="abcd" localSheetId="11" hidden="1">{#N/A,#N/A,FALSE,"PCOL"}</definedName>
    <definedName name="abcd" localSheetId="12" hidden="1">{#N/A,#N/A,FALSE,"PCOL"}</definedName>
    <definedName name="abcd" hidden="1">{#N/A,#N/A,FALSE,"PCOL"}</definedName>
    <definedName name="Acidente" localSheetId="5" hidden="1">{"'gráf jan00'!$A$1:$AK$41"}</definedName>
    <definedName name="Acidente" localSheetId="6" hidden="1">{"'gráf jan00'!$A$1:$AK$41"}</definedName>
    <definedName name="Acidente" localSheetId="7" hidden="1">{"'gráf jan00'!$A$1:$AK$41"}</definedName>
    <definedName name="Acidente" localSheetId="8" hidden="1">{"'gráf jan00'!$A$1:$AK$41"}</definedName>
    <definedName name="Acidente" localSheetId="9" hidden="1">{"'gráf jan00'!$A$1:$AK$41"}</definedName>
    <definedName name="Acidente" localSheetId="10" hidden="1">{"'gráf jan00'!$A$1:$AK$41"}</definedName>
    <definedName name="Acidente" localSheetId="11" hidden="1">{"'gráf jan00'!$A$1:$AK$41"}</definedName>
    <definedName name="Acidente" localSheetId="12" hidden="1">{"'gráf jan00'!$A$1:$AK$41"}</definedName>
    <definedName name="Acidente" hidden="1">{"'gráf jan00'!$A$1:$AK$41"}</definedName>
    <definedName name="adasdad" localSheetId="5" hidden="1">{"'gráf jan00'!$A$1:$AK$41"}</definedName>
    <definedName name="adasdad" localSheetId="6" hidden="1">{"'gráf jan00'!$A$1:$AK$41"}</definedName>
    <definedName name="adasdad" localSheetId="7" hidden="1">{"'gráf jan00'!$A$1:$AK$41"}</definedName>
    <definedName name="adasdad" localSheetId="8" hidden="1">{"'gráf jan00'!$A$1:$AK$41"}</definedName>
    <definedName name="adasdad" localSheetId="9" hidden="1">{"'gráf jan00'!$A$1:$AK$41"}</definedName>
    <definedName name="adasdad" localSheetId="10" hidden="1">{"'gráf jan00'!$A$1:$AK$41"}</definedName>
    <definedName name="adasdad" localSheetId="11" hidden="1">{"'gráf jan00'!$A$1:$AK$41"}</definedName>
    <definedName name="adasdad" localSheetId="12" hidden="1">{"'gráf jan00'!$A$1:$AK$41"}</definedName>
    <definedName name="adasdad" hidden="1">{"'gráf jan00'!$A$1:$AK$41"}</definedName>
    <definedName name="ADED" localSheetId="5" hidden="1">{"'gráf jan00'!$A$1:$AK$41"}</definedName>
    <definedName name="ADED" localSheetId="6" hidden="1">{"'gráf jan00'!$A$1:$AK$41"}</definedName>
    <definedName name="ADED" localSheetId="7" hidden="1">{"'gráf jan00'!$A$1:$AK$41"}</definedName>
    <definedName name="ADED" localSheetId="8" hidden="1">{"'gráf jan00'!$A$1:$AK$41"}</definedName>
    <definedName name="ADED" localSheetId="9" hidden="1">{"'gráf jan00'!$A$1:$AK$41"}</definedName>
    <definedName name="ADED" localSheetId="10" hidden="1">{"'gráf jan00'!$A$1:$AK$41"}</definedName>
    <definedName name="ADED" localSheetId="11" hidden="1">{"'gráf jan00'!$A$1:$AK$41"}</definedName>
    <definedName name="ADED" localSheetId="12" hidden="1">{"'gráf jan00'!$A$1:$AK$41"}</definedName>
    <definedName name="ADED" hidden="1">{"'gráf jan00'!$A$1:$AK$41"}</definedName>
    <definedName name="aditivo" localSheetId="5" hidden="1">{#N/A,#N/A,FALSE,"PCOL"}</definedName>
    <definedName name="aditivo" localSheetId="6" hidden="1">{#N/A,#N/A,FALSE,"PCOL"}</definedName>
    <definedName name="aditivo" localSheetId="7" hidden="1">{#N/A,#N/A,FALSE,"PCOL"}</definedName>
    <definedName name="aditivo" localSheetId="8" hidden="1">{#N/A,#N/A,FALSE,"PCOL"}</definedName>
    <definedName name="aditivo" localSheetId="9" hidden="1">{#N/A,#N/A,FALSE,"PCOL"}</definedName>
    <definedName name="aditivo" localSheetId="10" hidden="1">{#N/A,#N/A,FALSE,"PCOL"}</definedName>
    <definedName name="aditivo" localSheetId="11" hidden="1">{#N/A,#N/A,FALSE,"PCOL"}</definedName>
    <definedName name="aditivo" localSheetId="12" hidden="1">{#N/A,#N/A,FALSE,"PCOL"}</definedName>
    <definedName name="aditivo" hidden="1">{#N/A,#N/A,FALSE,"PCOL"}</definedName>
    <definedName name="adsf" localSheetId="5" hidden="1">{"'gráf jan00'!$A$1:$AK$41"}</definedName>
    <definedName name="adsf" localSheetId="6" hidden="1">{"'gráf jan00'!$A$1:$AK$41"}</definedName>
    <definedName name="adsf" localSheetId="7" hidden="1">{"'gráf jan00'!$A$1:$AK$41"}</definedName>
    <definedName name="adsf" localSheetId="8" hidden="1">{"'gráf jan00'!$A$1:$AK$41"}</definedName>
    <definedName name="adsf" localSheetId="9" hidden="1">{"'gráf jan00'!$A$1:$AK$41"}</definedName>
    <definedName name="adsf" localSheetId="10" hidden="1">{"'gráf jan00'!$A$1:$AK$41"}</definedName>
    <definedName name="adsf" localSheetId="11" hidden="1">{"'gráf jan00'!$A$1:$AK$41"}</definedName>
    <definedName name="adsf" localSheetId="12" hidden="1">{"'gráf jan00'!$A$1:$AK$41"}</definedName>
    <definedName name="adsf" hidden="1">{"'gráf jan00'!$A$1:$AK$41"}</definedName>
    <definedName name="afds" localSheetId="5" hidden="1">{"'gráf jan00'!$A$1:$AK$41"}</definedName>
    <definedName name="afds" localSheetId="6" hidden="1">{"'gráf jan00'!$A$1:$AK$41"}</definedName>
    <definedName name="afds" localSheetId="7" hidden="1">{"'gráf jan00'!$A$1:$AK$41"}</definedName>
    <definedName name="afds" localSheetId="8" hidden="1">{"'gráf jan00'!$A$1:$AK$41"}</definedName>
    <definedName name="afds" localSheetId="9" hidden="1">{"'gráf jan00'!$A$1:$AK$41"}</definedName>
    <definedName name="afds" localSheetId="10" hidden="1">{"'gráf jan00'!$A$1:$AK$41"}</definedName>
    <definedName name="afds" localSheetId="11" hidden="1">{"'gráf jan00'!$A$1:$AK$41"}</definedName>
    <definedName name="afds" localSheetId="12" hidden="1">{"'gráf jan00'!$A$1:$AK$41"}</definedName>
    <definedName name="afds" hidden="1">{"'gráf jan00'!$A$1:$AK$41"}</definedName>
    <definedName name="ago" localSheetId="5" hidden="1">{"'gráf jan00'!$A$1:$AK$41"}</definedName>
    <definedName name="ago" localSheetId="6" hidden="1">{"'gráf jan00'!$A$1:$AK$41"}</definedName>
    <definedName name="ago" localSheetId="7" hidden="1">{"'gráf jan00'!$A$1:$AK$41"}</definedName>
    <definedName name="ago" localSheetId="8" hidden="1">{"'gráf jan00'!$A$1:$AK$41"}</definedName>
    <definedName name="ago" localSheetId="9" hidden="1">{"'gráf jan00'!$A$1:$AK$41"}</definedName>
    <definedName name="ago" localSheetId="10" hidden="1">{"'gráf jan00'!$A$1:$AK$41"}</definedName>
    <definedName name="ago" localSheetId="11" hidden="1">{"'gráf jan00'!$A$1:$AK$41"}</definedName>
    <definedName name="ago" localSheetId="12" hidden="1">{"'gráf jan00'!$A$1:$AK$41"}</definedName>
    <definedName name="ago" hidden="1">{"'gráf jan00'!$A$1:$AK$41"}</definedName>
    <definedName name="agost5" localSheetId="5" hidden="1">{"'gráf jan00'!$A$1:$AK$41"}</definedName>
    <definedName name="agost5" localSheetId="6" hidden="1">{"'gráf jan00'!$A$1:$AK$41"}</definedName>
    <definedName name="agost5" localSheetId="7" hidden="1">{"'gráf jan00'!$A$1:$AK$41"}</definedName>
    <definedName name="agost5" localSheetId="8" hidden="1">{"'gráf jan00'!$A$1:$AK$41"}</definedName>
    <definedName name="agost5" localSheetId="9" hidden="1">{"'gráf jan00'!$A$1:$AK$41"}</definedName>
    <definedName name="agost5" localSheetId="10" hidden="1">{"'gráf jan00'!$A$1:$AK$41"}</definedName>
    <definedName name="agost5" localSheetId="11" hidden="1">{"'gráf jan00'!$A$1:$AK$41"}</definedName>
    <definedName name="agost5" localSheetId="12" hidden="1">{"'gráf jan00'!$A$1:$AK$41"}</definedName>
    <definedName name="agost5" hidden="1">{"'gráf jan00'!$A$1:$AK$41"}</definedName>
    <definedName name="Agosto" localSheetId="5" hidden="1">{#N/A,#N/A,FALSE,"SITUAÇÃO DIÁRIA ";#N/A,#N/A,FALSE,"7 à 7"}</definedName>
    <definedName name="Agosto" localSheetId="6" hidden="1">{#N/A,#N/A,FALSE,"SITUAÇÃO DIÁRIA ";#N/A,#N/A,FALSE,"7 à 7"}</definedName>
    <definedName name="Agosto" localSheetId="7" hidden="1">{#N/A,#N/A,FALSE,"SITUAÇÃO DIÁRIA ";#N/A,#N/A,FALSE,"7 à 7"}</definedName>
    <definedName name="Agosto" localSheetId="8" hidden="1">{#N/A,#N/A,FALSE,"SITUAÇÃO DIÁRIA ";#N/A,#N/A,FALSE,"7 à 7"}</definedName>
    <definedName name="Agosto" localSheetId="9" hidden="1">{#N/A,#N/A,FALSE,"SITUAÇÃO DIÁRIA ";#N/A,#N/A,FALSE,"7 à 7"}</definedName>
    <definedName name="Agosto" localSheetId="10" hidden="1">{#N/A,#N/A,FALSE,"SITUAÇÃO DIÁRIA ";#N/A,#N/A,FALSE,"7 à 7"}</definedName>
    <definedName name="Agosto" localSheetId="11" hidden="1">{#N/A,#N/A,FALSE,"SITUAÇÃO DIÁRIA ";#N/A,#N/A,FALSE,"7 à 7"}</definedName>
    <definedName name="Agosto" localSheetId="12" hidden="1">{#N/A,#N/A,FALSE,"SITUAÇÃO DIÁRIA ";#N/A,#N/A,FALSE,"7 à 7"}</definedName>
    <definedName name="Agosto" hidden="1">{#N/A,#N/A,FALSE,"SITUAÇÃO DIÁRIA ";#N/A,#N/A,FALSE,"7 à 7"}</definedName>
    <definedName name="ANEXO1" localSheetId="5" hidden="1">{"'teste'!$B$2:$R$49"}</definedName>
    <definedName name="ANEXO1" localSheetId="6" hidden="1">{"'teste'!$B$2:$R$49"}</definedName>
    <definedName name="ANEXO1" localSheetId="7" hidden="1">{"'teste'!$B$2:$R$49"}</definedName>
    <definedName name="ANEXO1" localSheetId="8" hidden="1">{"'teste'!$B$2:$R$49"}</definedName>
    <definedName name="ANEXO1" localSheetId="9" hidden="1">{"'teste'!$B$2:$R$49"}</definedName>
    <definedName name="ANEXO1" localSheetId="10" hidden="1">{"'teste'!$B$2:$R$49"}</definedName>
    <definedName name="ANEXO1" localSheetId="11" hidden="1">{"'teste'!$B$2:$R$49"}</definedName>
    <definedName name="ANEXO1" localSheetId="12" hidden="1">{"'teste'!$B$2:$R$49"}</definedName>
    <definedName name="ANEXO1" hidden="1">{"'teste'!$B$2:$R$49"}</definedName>
    <definedName name="ANEXO2" localSheetId="5" hidden="1">{"'teste'!$B$2:$R$49"}</definedName>
    <definedName name="ANEXO2" localSheetId="6" hidden="1">{"'teste'!$B$2:$R$49"}</definedName>
    <definedName name="ANEXO2" localSheetId="7" hidden="1">{"'teste'!$B$2:$R$49"}</definedName>
    <definedName name="ANEXO2" localSheetId="8" hidden="1">{"'teste'!$B$2:$R$49"}</definedName>
    <definedName name="ANEXO2" localSheetId="9" hidden="1">{"'teste'!$B$2:$R$49"}</definedName>
    <definedName name="ANEXO2" localSheetId="10" hidden="1">{"'teste'!$B$2:$R$49"}</definedName>
    <definedName name="ANEXO2" localSheetId="11" hidden="1">{"'teste'!$B$2:$R$49"}</definedName>
    <definedName name="ANEXO2" localSheetId="12" hidden="1">{"'teste'!$B$2:$R$49"}</definedName>
    <definedName name="ANEXO2" hidden="1">{"'teste'!$B$2:$R$49"}</definedName>
    <definedName name="ans" localSheetId="5" hidden="1">{#N/A,#N/A,FALSE,"PCOL"}</definedName>
    <definedName name="ans" localSheetId="6" hidden="1">{#N/A,#N/A,FALSE,"PCOL"}</definedName>
    <definedName name="ans" localSheetId="7" hidden="1">{#N/A,#N/A,FALSE,"PCOL"}</definedName>
    <definedName name="ans" localSheetId="8" hidden="1">{#N/A,#N/A,FALSE,"PCOL"}</definedName>
    <definedName name="ans" localSheetId="9" hidden="1">{#N/A,#N/A,FALSE,"PCOL"}</definedName>
    <definedName name="ans" localSheetId="10" hidden="1">{#N/A,#N/A,FALSE,"PCOL"}</definedName>
    <definedName name="ans" localSheetId="11" hidden="1">{#N/A,#N/A,FALSE,"PCOL"}</definedName>
    <definedName name="ans" localSheetId="12" hidden="1">{#N/A,#N/A,FALSE,"PCOL"}</definedName>
    <definedName name="ans" hidden="1">{#N/A,#N/A,FALSE,"PCOL"}</definedName>
    <definedName name="as" localSheetId="5" hidden="1">{"'RR'!$A$2:$E$81"}</definedName>
    <definedName name="as" localSheetId="6" hidden="1">{"'RR'!$A$2:$E$81"}</definedName>
    <definedName name="as" localSheetId="7" hidden="1">{"'RR'!$A$2:$E$81"}</definedName>
    <definedName name="as" localSheetId="8" hidden="1">{"'RR'!$A$2:$E$81"}</definedName>
    <definedName name="as" localSheetId="9" hidden="1">{"'RR'!$A$2:$E$81"}</definedName>
    <definedName name="as" localSheetId="10" hidden="1">{"'RR'!$A$2:$E$81"}</definedName>
    <definedName name="as" localSheetId="11" hidden="1">{"'RR'!$A$2:$E$81"}</definedName>
    <definedName name="as" localSheetId="12" hidden="1">{"'RR'!$A$2:$E$81"}</definedName>
    <definedName name="as" hidden="1">{"'RR'!$A$2:$E$81"}</definedName>
    <definedName name="AS2DocOpenMode" hidden="1">"AS2DocumentEdit"</definedName>
    <definedName name="AS2NamedRange" hidden="1">18</definedName>
    <definedName name="asaasaas" localSheetId="5" hidden="1">{#N/A,#N/A,TRUE,"indice";#N/A,#N/A,TRUE,"indicadores";#N/A,#N/A,TRUE,"comentarios"}</definedName>
    <definedName name="asaasaas" localSheetId="6" hidden="1">{#N/A,#N/A,TRUE,"indice";#N/A,#N/A,TRUE,"indicadores";#N/A,#N/A,TRUE,"comentarios"}</definedName>
    <definedName name="asaasaas" localSheetId="7" hidden="1">{#N/A,#N/A,TRUE,"indice";#N/A,#N/A,TRUE,"indicadores";#N/A,#N/A,TRUE,"comentarios"}</definedName>
    <definedName name="asaasaas" localSheetId="8" hidden="1">{#N/A,#N/A,TRUE,"indice";#N/A,#N/A,TRUE,"indicadores";#N/A,#N/A,TRUE,"comentarios"}</definedName>
    <definedName name="asaasaas" localSheetId="9" hidden="1">{#N/A,#N/A,TRUE,"indice";#N/A,#N/A,TRUE,"indicadores";#N/A,#N/A,TRUE,"comentarios"}</definedName>
    <definedName name="asaasaas" localSheetId="10" hidden="1">{#N/A,#N/A,TRUE,"indice";#N/A,#N/A,TRUE,"indicadores";#N/A,#N/A,TRUE,"comentarios"}</definedName>
    <definedName name="asaasaas" localSheetId="11" hidden="1">{#N/A,#N/A,TRUE,"indice";#N/A,#N/A,TRUE,"indicadores";#N/A,#N/A,TRUE,"comentarios"}</definedName>
    <definedName name="asaasaas" localSheetId="12" hidden="1">{#N/A,#N/A,TRUE,"indice";#N/A,#N/A,TRUE,"indicadores";#N/A,#N/A,TRUE,"comentarios"}</definedName>
    <definedName name="asaasaas" hidden="1">{#N/A,#N/A,TRUE,"indice";#N/A,#N/A,TRUE,"indicadores";#N/A,#N/A,TRUE,"comentarios"}</definedName>
    <definedName name="asaasas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" localSheetId="5" hidden="1">{"'gráf jan00'!$A$1:$AK$41"}</definedName>
    <definedName name="asd" localSheetId="6" hidden="1">{"'gráf jan00'!$A$1:$AK$41"}</definedName>
    <definedName name="asd" localSheetId="7" hidden="1">{"'gráf jan00'!$A$1:$AK$41"}</definedName>
    <definedName name="asd" localSheetId="8" hidden="1">{"'gráf jan00'!$A$1:$AK$41"}</definedName>
    <definedName name="asd" localSheetId="9" hidden="1">{"'gráf jan00'!$A$1:$AK$41"}</definedName>
    <definedName name="asd" localSheetId="10" hidden="1">{"'gráf jan00'!$A$1:$AK$41"}</definedName>
    <definedName name="asd" localSheetId="11" hidden="1">{"'gráf jan00'!$A$1:$AK$41"}</definedName>
    <definedName name="asd" localSheetId="12" hidden="1">{"'gráf jan00'!$A$1:$AK$41"}</definedName>
    <definedName name="asd" hidden="1">{"'gráf jan00'!$A$1:$AK$41"}</definedName>
    <definedName name="asdad" localSheetId="5" hidden="1">{"'gráf jan00'!$A$1:$AK$41"}</definedName>
    <definedName name="asdad" localSheetId="6" hidden="1">{"'gráf jan00'!$A$1:$AK$41"}</definedName>
    <definedName name="asdad" localSheetId="7" hidden="1">{"'gráf jan00'!$A$1:$AK$41"}</definedName>
    <definedName name="asdad" localSheetId="8" hidden="1">{"'gráf jan00'!$A$1:$AK$41"}</definedName>
    <definedName name="asdad" localSheetId="9" hidden="1">{"'gráf jan00'!$A$1:$AK$41"}</definedName>
    <definedName name="asdad" localSheetId="10" hidden="1">{"'gráf jan00'!$A$1:$AK$41"}</definedName>
    <definedName name="asdad" localSheetId="11" hidden="1">{"'gráf jan00'!$A$1:$AK$41"}</definedName>
    <definedName name="asdad" localSheetId="12" hidden="1">{"'gráf jan00'!$A$1:$AK$41"}</definedName>
    <definedName name="asdad" hidden="1">{"'gráf jan00'!$A$1:$AK$41"}</definedName>
    <definedName name="asdadadad" localSheetId="5" hidden="1">{"'gráf jan00'!$A$1:$AK$41"}</definedName>
    <definedName name="asdadadad" localSheetId="6" hidden="1">{"'gráf jan00'!$A$1:$AK$41"}</definedName>
    <definedName name="asdadadad" localSheetId="7" hidden="1">{"'gráf jan00'!$A$1:$AK$41"}</definedName>
    <definedName name="asdadadad" localSheetId="8" hidden="1">{"'gráf jan00'!$A$1:$AK$41"}</definedName>
    <definedName name="asdadadad" localSheetId="9" hidden="1">{"'gráf jan00'!$A$1:$AK$41"}</definedName>
    <definedName name="asdadadad" localSheetId="10" hidden="1">{"'gráf jan00'!$A$1:$AK$41"}</definedName>
    <definedName name="asdadadad" localSheetId="11" hidden="1">{"'gráf jan00'!$A$1:$AK$41"}</definedName>
    <definedName name="asdadadad" localSheetId="12" hidden="1">{"'gráf jan00'!$A$1:$AK$41"}</definedName>
    <definedName name="asdadadad" hidden="1">{"'gráf jan00'!$A$1:$AK$41"}</definedName>
    <definedName name="asdasdasdas" localSheetId="5" hidden="1">{"'gráf jan00'!$A$1:$AK$41"}</definedName>
    <definedName name="asdasdasdas" localSheetId="6" hidden="1">{"'gráf jan00'!$A$1:$AK$41"}</definedName>
    <definedName name="asdasdasdas" localSheetId="7" hidden="1">{"'gráf jan00'!$A$1:$AK$41"}</definedName>
    <definedName name="asdasdasdas" localSheetId="8" hidden="1">{"'gráf jan00'!$A$1:$AK$41"}</definedName>
    <definedName name="asdasdasdas" localSheetId="9" hidden="1">{"'gráf jan00'!$A$1:$AK$41"}</definedName>
    <definedName name="asdasdasdas" localSheetId="10" hidden="1">{"'gráf jan00'!$A$1:$AK$41"}</definedName>
    <definedName name="asdasdasdas" localSheetId="11" hidden="1">{"'gráf jan00'!$A$1:$AK$41"}</definedName>
    <definedName name="asdasdasdas" localSheetId="12" hidden="1">{"'gráf jan00'!$A$1:$AK$41"}</definedName>
    <definedName name="asdasdasdas" hidden="1">{"'gráf jan00'!$A$1:$AK$41"}</definedName>
    <definedName name="asdf" localSheetId="5" hidden="1">{"'Quadro'!$A$4:$BG$78"}</definedName>
    <definedName name="asdf" localSheetId="6" hidden="1">{"'Quadro'!$A$4:$BG$78"}</definedName>
    <definedName name="asdf" localSheetId="7" hidden="1">{"'Quadro'!$A$4:$BG$78"}</definedName>
    <definedName name="asdf" localSheetId="8" hidden="1">{"'Quadro'!$A$4:$BG$78"}</definedName>
    <definedName name="asdf" localSheetId="9" hidden="1">{"'Quadro'!$A$4:$BG$78"}</definedName>
    <definedName name="asdf" localSheetId="10" hidden="1">{"'Quadro'!$A$4:$BG$78"}</definedName>
    <definedName name="asdf" localSheetId="11" hidden="1">{"'Quadro'!$A$4:$BG$78"}</definedName>
    <definedName name="asdf" localSheetId="12" hidden="1">{"'Quadro'!$A$4:$BG$78"}</definedName>
    <definedName name="asdf" hidden="1">{"'Quadro'!$A$4:$BG$78"}</definedName>
    <definedName name="asdfasfsafasf" localSheetId="5" hidden="1">{"'CptDifn'!$AA$32:$AG$32"}</definedName>
    <definedName name="asdfasfsafasf" localSheetId="6" hidden="1">{"'CptDifn'!$AA$32:$AG$32"}</definedName>
    <definedName name="asdfasfsafasf" localSheetId="7" hidden="1">{"'CptDifn'!$AA$32:$AG$32"}</definedName>
    <definedName name="asdfasfsafasf" localSheetId="8" hidden="1">{"'CptDifn'!$AA$32:$AG$32"}</definedName>
    <definedName name="asdfasfsafasf" localSheetId="9" hidden="1">{"'CptDifn'!$AA$32:$AG$32"}</definedName>
    <definedName name="asdfasfsafasf" localSheetId="10" hidden="1">{"'CptDifn'!$AA$32:$AG$32"}</definedName>
    <definedName name="asdfasfsafasf" localSheetId="11" hidden="1">{"'CptDifn'!$AA$32:$AG$32"}</definedName>
    <definedName name="asdfasfsafasf" localSheetId="12" hidden="1">{"'CptDifn'!$AA$32:$AG$32"}</definedName>
    <definedName name="asdfasfsafasf" hidden="1">{"'CptDifn'!$AA$32:$AG$32"}</definedName>
    <definedName name="asdryhsdfh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SD" localSheetId="5" hidden="1">{"'Quadro'!$A$4:$BG$78"}</definedName>
    <definedName name="ASDSD" localSheetId="6" hidden="1">{"'Quadro'!$A$4:$BG$78"}</definedName>
    <definedName name="ASDSD" localSheetId="7" hidden="1">{"'Quadro'!$A$4:$BG$78"}</definedName>
    <definedName name="ASDSD" localSheetId="8" hidden="1">{"'Quadro'!$A$4:$BG$78"}</definedName>
    <definedName name="ASDSD" localSheetId="9" hidden="1">{"'Quadro'!$A$4:$BG$78"}</definedName>
    <definedName name="ASDSD" localSheetId="10" hidden="1">{"'Quadro'!$A$4:$BG$78"}</definedName>
    <definedName name="ASDSD" localSheetId="11" hidden="1">{"'Quadro'!$A$4:$BG$78"}</definedName>
    <definedName name="ASDSD" localSheetId="12" hidden="1">{"'Quadro'!$A$4:$BG$78"}</definedName>
    <definedName name="ASDSD" hidden="1">{"'Quadro'!$A$4:$BG$78"}</definedName>
    <definedName name="asrgadg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WEFGQ3" localSheetId="5" hidden="1">{"'gráf jan00'!$A$1:$AK$41"}</definedName>
    <definedName name="ASWEFGQ3" localSheetId="6" hidden="1">{"'gráf jan00'!$A$1:$AK$41"}</definedName>
    <definedName name="ASWEFGQ3" localSheetId="7" hidden="1">{"'gráf jan00'!$A$1:$AK$41"}</definedName>
    <definedName name="ASWEFGQ3" localSheetId="8" hidden="1">{"'gráf jan00'!$A$1:$AK$41"}</definedName>
    <definedName name="ASWEFGQ3" localSheetId="9" hidden="1">{"'gráf jan00'!$A$1:$AK$41"}</definedName>
    <definedName name="ASWEFGQ3" localSheetId="10" hidden="1">{"'gráf jan00'!$A$1:$AK$41"}</definedName>
    <definedName name="ASWEFGQ3" localSheetId="11" hidden="1">{"'gráf jan00'!$A$1:$AK$41"}</definedName>
    <definedName name="ASWEFGQ3" localSheetId="12" hidden="1">{"'gráf jan00'!$A$1:$AK$41"}</definedName>
    <definedName name="ASWEFGQ3" hidden="1">{"'gráf jan00'!$A$1:$AK$41"}</definedName>
    <definedName name="awdasda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b" localSheetId="5" hidden="1">{"'CptDifn'!$AA$32:$AG$32"}</definedName>
    <definedName name="b" localSheetId="6" hidden="1">{"'CptDifn'!$AA$32:$AG$32"}</definedName>
    <definedName name="b" localSheetId="7" hidden="1">{"'CptDifn'!$AA$32:$AG$32"}</definedName>
    <definedName name="b" localSheetId="8" hidden="1">{"'CptDifn'!$AA$32:$AG$32"}</definedName>
    <definedName name="b" localSheetId="9" hidden="1">{"'CptDifn'!$AA$32:$AG$32"}</definedName>
    <definedName name="b" localSheetId="10" hidden="1">{"'CptDifn'!$AA$32:$AG$32"}</definedName>
    <definedName name="b" localSheetId="11" hidden="1">{"'CptDifn'!$AA$32:$AG$32"}</definedName>
    <definedName name="b" localSheetId="12" hidden="1">{"'CptDifn'!$AA$32:$AG$32"}</definedName>
    <definedName name="b" hidden="1">{"'CptDifn'!$AA$32:$AG$32"}</definedName>
    <definedName name="c_c" localSheetId="5" hidden="1">{"'REL CUSTODIF'!$B$1:$H$72"}</definedName>
    <definedName name="c_c" localSheetId="6" hidden="1">{"'REL CUSTODIF'!$B$1:$H$72"}</definedName>
    <definedName name="c_c" localSheetId="7" hidden="1">{"'REL CUSTODIF'!$B$1:$H$72"}</definedName>
    <definedName name="c_c" localSheetId="8" hidden="1">{"'REL CUSTODIF'!$B$1:$H$72"}</definedName>
    <definedName name="c_c" localSheetId="9" hidden="1">{"'REL CUSTODIF'!$B$1:$H$72"}</definedName>
    <definedName name="c_c" localSheetId="10" hidden="1">{"'REL CUSTODIF'!$B$1:$H$72"}</definedName>
    <definedName name="c_c" localSheetId="11" hidden="1">{"'REL CUSTODIF'!$B$1:$H$72"}</definedName>
    <definedName name="c_c" localSheetId="12" hidden="1">{"'REL CUSTODIF'!$B$1:$H$72"}</definedName>
    <definedName name="c_c" hidden="1">{"'REL CUSTODIF'!$B$1:$H$72"}</definedName>
    <definedName name="ccccccccc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harles" localSheetId="5" hidden="1">{"'gráf jan00'!$A$1:$AK$41"}</definedName>
    <definedName name="charles" localSheetId="6" hidden="1">{"'gráf jan00'!$A$1:$AK$41"}</definedName>
    <definedName name="charles" localSheetId="7" hidden="1">{"'gráf jan00'!$A$1:$AK$41"}</definedName>
    <definedName name="charles" localSheetId="8" hidden="1">{"'gráf jan00'!$A$1:$AK$41"}</definedName>
    <definedName name="charles" localSheetId="9" hidden="1">{"'gráf jan00'!$A$1:$AK$41"}</definedName>
    <definedName name="charles" localSheetId="10" hidden="1">{"'gráf jan00'!$A$1:$AK$41"}</definedName>
    <definedName name="charles" localSheetId="11" hidden="1">{"'gráf jan00'!$A$1:$AK$41"}</definedName>
    <definedName name="charles" localSheetId="12" hidden="1">{"'gráf jan00'!$A$1:$AK$41"}</definedName>
    <definedName name="charles" hidden="1">{"'gráf jan00'!$A$1:$AK$41"}</definedName>
    <definedName name="CMC" localSheetId="5" hidden="1">{"'Quadro'!$A$4:$BG$78"}</definedName>
    <definedName name="CMC" localSheetId="6" hidden="1">{"'Quadro'!$A$4:$BG$78"}</definedName>
    <definedName name="CMC" localSheetId="7" hidden="1">{"'Quadro'!$A$4:$BG$78"}</definedName>
    <definedName name="CMC" localSheetId="8" hidden="1">{"'Quadro'!$A$4:$BG$78"}</definedName>
    <definedName name="CMC" localSheetId="9" hidden="1">{"'Quadro'!$A$4:$BG$78"}</definedName>
    <definedName name="CMC" localSheetId="10" hidden="1">{"'Quadro'!$A$4:$BG$78"}</definedName>
    <definedName name="CMC" localSheetId="11" hidden="1">{"'Quadro'!$A$4:$BG$78"}</definedName>
    <definedName name="CMC" localSheetId="12" hidden="1">{"'Quadro'!$A$4:$BG$78"}</definedName>
    <definedName name="CMC" hidden="1">{"'Quadro'!$A$4:$BG$78"}</definedName>
    <definedName name="Cobre" localSheetId="5" hidden="1">{"'CptDifn'!$AA$32:$AG$32"}</definedName>
    <definedName name="Cobre" localSheetId="6" hidden="1">{"'CptDifn'!$AA$32:$AG$32"}</definedName>
    <definedName name="Cobre" localSheetId="7" hidden="1">{"'CptDifn'!$AA$32:$AG$32"}</definedName>
    <definedName name="Cobre" localSheetId="8" hidden="1">{"'CptDifn'!$AA$32:$AG$32"}</definedName>
    <definedName name="Cobre" localSheetId="9" hidden="1">{"'CptDifn'!$AA$32:$AG$32"}</definedName>
    <definedName name="Cobre" localSheetId="10" hidden="1">{"'CptDifn'!$AA$32:$AG$32"}</definedName>
    <definedName name="Cobre" localSheetId="11" hidden="1">{"'CptDifn'!$AA$32:$AG$32"}</definedName>
    <definedName name="Cobre" localSheetId="12" hidden="1">{"'CptDifn'!$AA$32:$AG$32"}</definedName>
    <definedName name="Cobre" hidden="1">{"'CptDifn'!$AA$32:$AG$32"}</definedName>
    <definedName name="Concentrado_Cobre" localSheetId="5" hidden="1">{"'CptDifn'!$AA$32:$AG$32"}</definedName>
    <definedName name="Concentrado_Cobre" localSheetId="6" hidden="1">{"'CptDifn'!$AA$32:$AG$32"}</definedName>
    <definedName name="Concentrado_Cobre" localSheetId="7" hidden="1">{"'CptDifn'!$AA$32:$AG$32"}</definedName>
    <definedName name="Concentrado_Cobre" localSheetId="8" hidden="1">{"'CptDifn'!$AA$32:$AG$32"}</definedName>
    <definedName name="Concentrado_Cobre" localSheetId="9" hidden="1">{"'CptDifn'!$AA$32:$AG$32"}</definedName>
    <definedName name="Concentrado_Cobre" localSheetId="10" hidden="1">{"'CptDifn'!$AA$32:$AG$32"}</definedName>
    <definedName name="Concentrado_Cobre" localSheetId="11" hidden="1">{"'CptDifn'!$AA$32:$AG$32"}</definedName>
    <definedName name="Concentrado_Cobre" localSheetId="12" hidden="1">{"'CptDifn'!$AA$32:$AG$32"}</definedName>
    <definedName name="Concentrado_Cobre" hidden="1">{"'CptDifn'!$AA$32:$AG$32"}</definedName>
    <definedName name="d" localSheetId="5" hidden="1">{"'Quadro'!$A$4:$BG$78"}</definedName>
    <definedName name="d" localSheetId="6" hidden="1">{"'Quadro'!$A$4:$BG$78"}</definedName>
    <definedName name="d" localSheetId="7" hidden="1">{"'Quadro'!$A$4:$BG$78"}</definedName>
    <definedName name="d" localSheetId="8" hidden="1">{"'Quadro'!$A$4:$BG$78"}</definedName>
    <definedName name="d" localSheetId="9" hidden="1">{"'Quadro'!$A$4:$BG$78"}</definedName>
    <definedName name="d" localSheetId="10" hidden="1">{"'Quadro'!$A$4:$BG$78"}</definedName>
    <definedName name="d" localSheetId="11" hidden="1">{"'Quadro'!$A$4:$BG$78"}</definedName>
    <definedName name="d" localSheetId="12" hidden="1">{"'Quadro'!$A$4:$BG$78"}</definedName>
    <definedName name="d" hidden="1">{"'Quadro'!$A$4:$BG$78"}</definedName>
    <definedName name="dada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vid" localSheetId="5" hidden="1">{"'gráf jan00'!$A$1:$AK$41"}</definedName>
    <definedName name="david" localSheetId="6" hidden="1">{"'gráf jan00'!$A$1:$AK$41"}</definedName>
    <definedName name="david" localSheetId="7" hidden="1">{"'gráf jan00'!$A$1:$AK$41"}</definedName>
    <definedName name="david" localSheetId="8" hidden="1">{"'gráf jan00'!$A$1:$AK$41"}</definedName>
    <definedName name="david" localSheetId="9" hidden="1">{"'gráf jan00'!$A$1:$AK$41"}</definedName>
    <definedName name="david" localSheetId="10" hidden="1">{"'gráf jan00'!$A$1:$AK$41"}</definedName>
    <definedName name="david" localSheetId="11" hidden="1">{"'gráf jan00'!$A$1:$AK$41"}</definedName>
    <definedName name="david" localSheetId="12" hidden="1">{"'gráf jan00'!$A$1:$AK$41"}</definedName>
    <definedName name="david" hidden="1">{"'gráf jan00'!$A$1:$AK$41"}</definedName>
    <definedName name="david1" localSheetId="5" hidden="1">{"'gráf jan00'!$A$1:$AK$41"}</definedName>
    <definedName name="david1" localSheetId="6" hidden="1">{"'gráf jan00'!$A$1:$AK$41"}</definedName>
    <definedName name="david1" localSheetId="7" hidden="1">{"'gráf jan00'!$A$1:$AK$41"}</definedName>
    <definedName name="david1" localSheetId="8" hidden="1">{"'gráf jan00'!$A$1:$AK$41"}</definedName>
    <definedName name="david1" localSheetId="9" hidden="1">{"'gráf jan00'!$A$1:$AK$41"}</definedName>
    <definedName name="david1" localSheetId="10" hidden="1">{"'gráf jan00'!$A$1:$AK$41"}</definedName>
    <definedName name="david1" localSheetId="11" hidden="1">{"'gráf jan00'!$A$1:$AK$41"}</definedName>
    <definedName name="david1" localSheetId="12" hidden="1">{"'gráf jan00'!$A$1:$AK$41"}</definedName>
    <definedName name="david1" hidden="1">{"'gráf jan00'!$A$1:$AK$41"}</definedName>
    <definedName name="ddd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" localSheetId="5" hidden="1">{#N/A,#N/A,FALSE,"PCOL"}</definedName>
    <definedName name="dddd" localSheetId="6" hidden="1">{#N/A,#N/A,FALSE,"PCOL"}</definedName>
    <definedName name="dddd" localSheetId="7" hidden="1">{#N/A,#N/A,FALSE,"PCOL"}</definedName>
    <definedName name="dddd" localSheetId="8" hidden="1">{#N/A,#N/A,FALSE,"PCOL"}</definedName>
    <definedName name="dddd" localSheetId="9" hidden="1">{#N/A,#N/A,FALSE,"PCOL"}</definedName>
    <definedName name="dddd" localSheetId="10" hidden="1">{#N/A,#N/A,FALSE,"PCOL"}</definedName>
    <definedName name="dddd" localSheetId="11" hidden="1">{#N/A,#N/A,FALSE,"PCOL"}</definedName>
    <definedName name="dddd" localSheetId="12" hidden="1">{#N/A,#N/A,FALSE,"PCOL"}</definedName>
    <definedName name="dddd" hidden="1">{#N/A,#N/A,FALSE,"PCOL"}</definedName>
    <definedName name="ddddd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EAM" localSheetId="5" hidden="1">{"'CptDifn'!$AA$32:$AG$32"}</definedName>
    <definedName name="DEAM" localSheetId="6" hidden="1">{"'CptDifn'!$AA$32:$AG$32"}</definedName>
    <definedName name="DEAM" localSheetId="7" hidden="1">{"'CptDifn'!$AA$32:$AG$32"}</definedName>
    <definedName name="DEAM" localSheetId="8" hidden="1">{"'CptDifn'!$AA$32:$AG$32"}</definedName>
    <definedName name="DEAM" localSheetId="9" hidden="1">{"'CptDifn'!$AA$32:$AG$32"}</definedName>
    <definedName name="DEAM" localSheetId="10" hidden="1">{"'CptDifn'!$AA$32:$AG$32"}</definedName>
    <definedName name="DEAM" localSheetId="11" hidden="1">{"'CptDifn'!$AA$32:$AG$32"}</definedName>
    <definedName name="DEAM" localSheetId="12" hidden="1">{"'CptDifn'!$AA$32:$AG$32"}</definedName>
    <definedName name="DEAM" hidden="1">{"'CptDifn'!$AA$32:$AG$32"}</definedName>
    <definedName name="DEAS" localSheetId="5" hidden="1">{"'CptDifn'!$AA$32:$AG$32"}</definedName>
    <definedName name="DEAS" localSheetId="6" hidden="1">{"'CptDifn'!$AA$32:$AG$32"}</definedName>
    <definedName name="DEAS" localSheetId="7" hidden="1">{"'CptDifn'!$AA$32:$AG$32"}</definedName>
    <definedName name="DEAS" localSheetId="8" hidden="1">{"'CptDifn'!$AA$32:$AG$32"}</definedName>
    <definedName name="DEAS" localSheetId="9" hidden="1">{"'CptDifn'!$AA$32:$AG$32"}</definedName>
    <definedName name="DEAS" localSheetId="10" hidden="1">{"'CptDifn'!$AA$32:$AG$32"}</definedName>
    <definedName name="DEAS" localSheetId="11" hidden="1">{"'CptDifn'!$AA$32:$AG$32"}</definedName>
    <definedName name="DEAS" localSheetId="12" hidden="1">{"'CptDifn'!$AA$32:$AG$32"}</definedName>
    <definedName name="DEAS" hidden="1">{"'CptDifn'!$AA$32:$AG$32"}</definedName>
    <definedName name="DECG" localSheetId="5" hidden="1">{"'CptDifn'!$AA$32:$AG$32"}</definedName>
    <definedName name="DECG" localSheetId="6" hidden="1">{"'CptDifn'!$AA$32:$AG$32"}</definedName>
    <definedName name="DECG" localSheetId="7" hidden="1">{"'CptDifn'!$AA$32:$AG$32"}</definedName>
    <definedName name="DECG" localSheetId="8" hidden="1">{"'CptDifn'!$AA$32:$AG$32"}</definedName>
    <definedName name="DECG" localSheetId="9" hidden="1">{"'CptDifn'!$AA$32:$AG$32"}</definedName>
    <definedName name="DECG" localSheetId="10" hidden="1">{"'CptDifn'!$AA$32:$AG$32"}</definedName>
    <definedName name="DECG" localSheetId="11" hidden="1">{"'CptDifn'!$AA$32:$AG$32"}</definedName>
    <definedName name="DECG" localSheetId="12" hidden="1">{"'CptDifn'!$AA$32:$AG$32"}</definedName>
    <definedName name="DECG" hidden="1">{"'CptDifn'!$AA$32:$AG$32"}</definedName>
    <definedName name="DEGL" localSheetId="5" hidden="1">{"'CptDifn'!$AA$32:$AG$32"}</definedName>
    <definedName name="DEGL" localSheetId="6" hidden="1">{"'CptDifn'!$AA$32:$AG$32"}</definedName>
    <definedName name="DEGL" localSheetId="7" hidden="1">{"'CptDifn'!$AA$32:$AG$32"}</definedName>
    <definedName name="DEGL" localSheetId="8" hidden="1">{"'CptDifn'!$AA$32:$AG$32"}</definedName>
    <definedName name="DEGL" localSheetId="9" hidden="1">{"'CptDifn'!$AA$32:$AG$32"}</definedName>
    <definedName name="DEGL" localSheetId="10" hidden="1">{"'CptDifn'!$AA$32:$AG$32"}</definedName>
    <definedName name="DEGL" localSheetId="11" hidden="1">{"'CptDifn'!$AA$32:$AG$32"}</definedName>
    <definedName name="DEGL" localSheetId="12" hidden="1">{"'CptDifn'!$AA$32:$AG$32"}</definedName>
    <definedName name="DEGL" hidden="1">{"'CptDifn'!$AA$32:$AG$32"}</definedName>
    <definedName name="descrisão" localSheetId="5" hidden="1">{"'gráf jan00'!$A$1:$AK$41"}</definedName>
    <definedName name="descrisão" localSheetId="6" hidden="1">{"'gráf jan00'!$A$1:$AK$41"}</definedName>
    <definedName name="descrisão" localSheetId="7" hidden="1">{"'gráf jan00'!$A$1:$AK$41"}</definedName>
    <definedName name="descrisão" localSheetId="8" hidden="1">{"'gráf jan00'!$A$1:$AK$41"}</definedName>
    <definedName name="descrisão" localSheetId="9" hidden="1">{"'gráf jan00'!$A$1:$AK$41"}</definedName>
    <definedName name="descrisão" localSheetId="10" hidden="1">{"'gráf jan00'!$A$1:$AK$41"}</definedName>
    <definedName name="descrisão" localSheetId="11" hidden="1">{"'gráf jan00'!$A$1:$AK$41"}</definedName>
    <definedName name="descrisão" localSheetId="12" hidden="1">{"'gráf jan00'!$A$1:$AK$41"}</definedName>
    <definedName name="descrisão" hidden="1">{"'gráf jan00'!$A$1:$AK$41"}</definedName>
    <definedName name="Detalhe" localSheetId="5" hidden="1">{"'Resumo'!$A$4:$N$60"}</definedName>
    <definedName name="Detalhe" localSheetId="6" hidden="1">{"'Resumo'!$A$4:$N$60"}</definedName>
    <definedName name="Detalhe" localSheetId="7" hidden="1">{"'Resumo'!$A$4:$N$60"}</definedName>
    <definedName name="Detalhe" localSheetId="8" hidden="1">{"'Resumo'!$A$4:$N$60"}</definedName>
    <definedName name="Detalhe" localSheetId="9" hidden="1">{"'Resumo'!$A$4:$N$60"}</definedName>
    <definedName name="Detalhe" localSheetId="10" hidden="1">{"'Resumo'!$A$4:$N$60"}</definedName>
    <definedName name="Detalhe" localSheetId="11" hidden="1">{"'Resumo'!$A$4:$N$60"}</definedName>
    <definedName name="Detalhe" localSheetId="12" hidden="1">{"'Resumo'!$A$4:$N$60"}</definedName>
    <definedName name="Detalhe" hidden="1">{"'Resumo'!$A$4:$N$60"}</definedName>
    <definedName name="dfadsfsadf" localSheetId="5" hidden="1">{"'gráf jan00'!$A$1:$AK$41"}</definedName>
    <definedName name="dfadsfsadf" localSheetId="6" hidden="1">{"'gráf jan00'!$A$1:$AK$41"}</definedName>
    <definedName name="dfadsfsadf" localSheetId="7" hidden="1">{"'gráf jan00'!$A$1:$AK$41"}</definedName>
    <definedName name="dfadsfsadf" localSheetId="8" hidden="1">{"'gráf jan00'!$A$1:$AK$41"}</definedName>
    <definedName name="dfadsfsadf" localSheetId="9" hidden="1">{"'gráf jan00'!$A$1:$AK$41"}</definedName>
    <definedName name="dfadsfsadf" localSheetId="10" hidden="1">{"'gráf jan00'!$A$1:$AK$41"}</definedName>
    <definedName name="dfadsfsadf" localSheetId="11" hidden="1">{"'gráf jan00'!$A$1:$AK$41"}</definedName>
    <definedName name="dfadsfsadf" localSheetId="12" hidden="1">{"'gráf jan00'!$A$1:$AK$41"}</definedName>
    <definedName name="dfadsfsadf" hidden="1">{"'gráf jan00'!$A$1:$AK$41"}</definedName>
    <definedName name="DFDFDF" localSheetId="5" hidden="1">{"'gráf jan00'!$A$1:$AK$41"}</definedName>
    <definedName name="DFDFDF" localSheetId="6" hidden="1">{"'gráf jan00'!$A$1:$AK$41"}</definedName>
    <definedName name="DFDFDF" localSheetId="7" hidden="1">{"'gráf jan00'!$A$1:$AK$41"}</definedName>
    <definedName name="DFDFDF" localSheetId="8" hidden="1">{"'gráf jan00'!$A$1:$AK$41"}</definedName>
    <definedName name="DFDFDF" localSheetId="9" hidden="1">{"'gráf jan00'!$A$1:$AK$41"}</definedName>
    <definedName name="DFDFDF" localSheetId="10" hidden="1">{"'gráf jan00'!$A$1:$AK$41"}</definedName>
    <definedName name="DFDFDF" localSheetId="11" hidden="1">{"'gráf jan00'!$A$1:$AK$41"}</definedName>
    <definedName name="DFDFDF" localSheetId="12" hidden="1">{"'gráf jan00'!$A$1:$AK$41"}</definedName>
    <definedName name="DFDFDF" hidden="1">{"'gráf jan00'!$A$1:$AK$41"}</definedName>
    <definedName name="dffasf" localSheetId="5" hidden="1">{#N/A,#N/A,TRUE,"indice";#N/A,#N/A,TRUE,"indicadores";#N/A,#N/A,TRUE,"comentarios"}</definedName>
    <definedName name="dffasf" localSheetId="6" hidden="1">{#N/A,#N/A,TRUE,"indice";#N/A,#N/A,TRUE,"indicadores";#N/A,#N/A,TRUE,"comentarios"}</definedName>
    <definedName name="dffasf" localSheetId="7" hidden="1">{#N/A,#N/A,TRUE,"indice";#N/A,#N/A,TRUE,"indicadores";#N/A,#N/A,TRUE,"comentarios"}</definedName>
    <definedName name="dffasf" localSheetId="8" hidden="1">{#N/A,#N/A,TRUE,"indice";#N/A,#N/A,TRUE,"indicadores";#N/A,#N/A,TRUE,"comentarios"}</definedName>
    <definedName name="dffasf" localSheetId="9" hidden="1">{#N/A,#N/A,TRUE,"indice";#N/A,#N/A,TRUE,"indicadores";#N/A,#N/A,TRUE,"comentarios"}</definedName>
    <definedName name="dffasf" localSheetId="10" hidden="1">{#N/A,#N/A,TRUE,"indice";#N/A,#N/A,TRUE,"indicadores";#N/A,#N/A,TRUE,"comentarios"}</definedName>
    <definedName name="dffasf" localSheetId="11" hidden="1">{#N/A,#N/A,TRUE,"indice";#N/A,#N/A,TRUE,"indicadores";#N/A,#N/A,TRUE,"comentarios"}</definedName>
    <definedName name="dffasf" localSheetId="12" hidden="1">{#N/A,#N/A,TRUE,"indice";#N/A,#N/A,TRUE,"indicadores";#N/A,#N/A,TRUE,"comentarios"}</definedName>
    <definedName name="dffasf" hidden="1">{#N/A,#N/A,TRUE,"indice";#N/A,#N/A,TRUE,"indicadores";#N/A,#N/A,TRUE,"comentarios"}</definedName>
    <definedName name="dfhgdf" localSheetId="5" hidden="1">{#N/A,#N/A,TRUE,"indice";#N/A,#N/A,TRUE,"indicadores";#N/A,#N/A,TRUE,"comentarios"}</definedName>
    <definedName name="dfhgdf" localSheetId="6" hidden="1">{#N/A,#N/A,TRUE,"indice";#N/A,#N/A,TRUE,"indicadores";#N/A,#N/A,TRUE,"comentarios"}</definedName>
    <definedName name="dfhgdf" localSheetId="7" hidden="1">{#N/A,#N/A,TRUE,"indice";#N/A,#N/A,TRUE,"indicadores";#N/A,#N/A,TRUE,"comentarios"}</definedName>
    <definedName name="dfhgdf" localSheetId="8" hidden="1">{#N/A,#N/A,TRUE,"indice";#N/A,#N/A,TRUE,"indicadores";#N/A,#N/A,TRUE,"comentarios"}</definedName>
    <definedName name="dfhgdf" localSheetId="9" hidden="1">{#N/A,#N/A,TRUE,"indice";#N/A,#N/A,TRUE,"indicadores";#N/A,#N/A,TRUE,"comentarios"}</definedName>
    <definedName name="dfhgdf" localSheetId="10" hidden="1">{#N/A,#N/A,TRUE,"indice";#N/A,#N/A,TRUE,"indicadores";#N/A,#N/A,TRUE,"comentarios"}</definedName>
    <definedName name="dfhgdf" localSheetId="11" hidden="1">{#N/A,#N/A,TRUE,"indice";#N/A,#N/A,TRUE,"indicadores";#N/A,#N/A,TRUE,"comentarios"}</definedName>
    <definedName name="dfhgdf" localSheetId="12" hidden="1">{#N/A,#N/A,TRUE,"indice";#N/A,#N/A,TRUE,"indicadores";#N/A,#N/A,TRUE,"comentarios"}</definedName>
    <definedName name="dfhgdf" hidden="1">{#N/A,#N/A,TRUE,"indice";#N/A,#N/A,TRUE,"indicadores";#N/A,#N/A,TRUE,"comentarios"}</definedName>
    <definedName name="DILO_Ferrovia" localSheetId="5" hidden="1">{"'Quadro'!$A$4:$BG$78"}</definedName>
    <definedName name="DILO_Ferrovia" localSheetId="6" hidden="1">{"'Quadro'!$A$4:$BG$78"}</definedName>
    <definedName name="DILO_Ferrovia" localSheetId="7" hidden="1">{"'Quadro'!$A$4:$BG$78"}</definedName>
    <definedName name="DILO_Ferrovia" localSheetId="8" hidden="1">{"'Quadro'!$A$4:$BG$78"}</definedName>
    <definedName name="DILO_Ferrovia" localSheetId="9" hidden="1">{"'Quadro'!$A$4:$BG$78"}</definedName>
    <definedName name="DILO_Ferrovia" localSheetId="10" hidden="1">{"'Quadro'!$A$4:$BG$78"}</definedName>
    <definedName name="DILO_Ferrovia" localSheetId="11" hidden="1">{"'Quadro'!$A$4:$BG$78"}</definedName>
    <definedName name="DILO_Ferrovia" localSheetId="12" hidden="1">{"'Quadro'!$A$4:$BG$78"}</definedName>
    <definedName name="DILO_Ferrovia" hidden="1">{"'Quadro'!$A$4:$BG$78"}</definedName>
    <definedName name="DispTelGASAG" localSheetId="5" hidden="1">{"'teste'!$B$2:$R$49"}</definedName>
    <definedName name="DispTelGASAG" localSheetId="6" hidden="1">{"'teste'!$B$2:$R$49"}</definedName>
    <definedName name="DispTelGASAG" localSheetId="7" hidden="1">{"'teste'!$B$2:$R$49"}</definedName>
    <definedName name="DispTelGASAG" localSheetId="8" hidden="1">{"'teste'!$B$2:$R$49"}</definedName>
    <definedName name="DispTelGASAG" localSheetId="9" hidden="1">{"'teste'!$B$2:$R$49"}</definedName>
    <definedName name="DispTelGASAG" localSheetId="10" hidden="1">{"'teste'!$B$2:$R$49"}</definedName>
    <definedName name="DispTelGASAG" localSheetId="11" hidden="1">{"'teste'!$B$2:$R$49"}</definedName>
    <definedName name="DispTelGASAG" localSheetId="12" hidden="1">{"'teste'!$B$2:$R$49"}</definedName>
    <definedName name="DispTelGASAG" hidden="1">{"'teste'!$B$2:$R$49"}</definedName>
    <definedName name="dsda" localSheetId="5" hidden="1">{#N/A,#N/A,TRUE,"indice";#N/A,#N/A,TRUE,"indicadores";#N/A,#N/A,TRUE,"comentarios"}</definedName>
    <definedName name="dsda" localSheetId="6" hidden="1">{#N/A,#N/A,TRUE,"indice";#N/A,#N/A,TRUE,"indicadores";#N/A,#N/A,TRUE,"comentarios"}</definedName>
    <definedName name="dsda" localSheetId="7" hidden="1">{#N/A,#N/A,TRUE,"indice";#N/A,#N/A,TRUE,"indicadores";#N/A,#N/A,TRUE,"comentarios"}</definedName>
    <definedName name="dsda" localSheetId="8" hidden="1">{#N/A,#N/A,TRUE,"indice";#N/A,#N/A,TRUE,"indicadores";#N/A,#N/A,TRUE,"comentarios"}</definedName>
    <definedName name="dsda" localSheetId="9" hidden="1">{#N/A,#N/A,TRUE,"indice";#N/A,#N/A,TRUE,"indicadores";#N/A,#N/A,TRUE,"comentarios"}</definedName>
    <definedName name="dsda" localSheetId="10" hidden="1">{#N/A,#N/A,TRUE,"indice";#N/A,#N/A,TRUE,"indicadores";#N/A,#N/A,TRUE,"comentarios"}</definedName>
    <definedName name="dsda" localSheetId="11" hidden="1">{#N/A,#N/A,TRUE,"indice";#N/A,#N/A,TRUE,"indicadores";#N/A,#N/A,TRUE,"comentarios"}</definedName>
    <definedName name="dsda" localSheetId="12" hidden="1">{#N/A,#N/A,TRUE,"indice";#N/A,#N/A,TRUE,"indicadores";#N/A,#N/A,TRUE,"comentarios"}</definedName>
    <definedName name="dsda" hidden="1">{#N/A,#N/A,TRUE,"indice";#N/A,#N/A,TRUE,"indicadores";#N/A,#N/A,TRUE,"comentarios"}</definedName>
    <definedName name="DV" localSheetId="5" hidden="1">{"'Quadro'!$A$4:$BG$78"}</definedName>
    <definedName name="DV" localSheetId="6" hidden="1">{"'Quadro'!$A$4:$BG$78"}</definedName>
    <definedName name="DV" localSheetId="7" hidden="1">{"'Quadro'!$A$4:$BG$78"}</definedName>
    <definedName name="DV" localSheetId="8" hidden="1">{"'Quadro'!$A$4:$BG$78"}</definedName>
    <definedName name="DV" localSheetId="9" hidden="1">{"'Quadro'!$A$4:$BG$78"}</definedName>
    <definedName name="DV" localSheetId="10" hidden="1">{"'Quadro'!$A$4:$BG$78"}</definedName>
    <definedName name="DV" localSheetId="11" hidden="1">{"'Quadro'!$A$4:$BG$78"}</definedName>
    <definedName name="DV" localSheetId="12" hidden="1">{"'Quadro'!$A$4:$BG$78"}</definedName>
    <definedName name="DV" hidden="1">{"'Quadro'!$A$4:$BG$78"}</definedName>
    <definedName name="e" localSheetId="5" hidden="1">{#N/A,#N/A,FALSE,"PCOL"}</definedName>
    <definedName name="e" localSheetId="6" hidden="1">{#N/A,#N/A,FALSE,"PCOL"}</definedName>
    <definedName name="e" localSheetId="7" hidden="1">{#N/A,#N/A,FALSE,"PCOL"}</definedName>
    <definedName name="e" localSheetId="8" hidden="1">{#N/A,#N/A,FALSE,"PCOL"}</definedName>
    <definedName name="e" localSheetId="9" hidden="1">{#N/A,#N/A,FALSE,"PCOL"}</definedName>
    <definedName name="e" localSheetId="10" hidden="1">{#N/A,#N/A,FALSE,"PCOL"}</definedName>
    <definedName name="e" localSheetId="11" hidden="1">{#N/A,#N/A,FALSE,"PCOL"}</definedName>
    <definedName name="e" localSheetId="12" hidden="1">{#N/A,#N/A,FALSE,"PCOL"}</definedName>
    <definedName name="e" hidden="1">{#N/A,#N/A,FALSE,"PCOL"}</definedName>
    <definedName name="ee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E" localSheetId="5" hidden="1">{"'gráf jan00'!$A$1:$AK$41"}</definedName>
    <definedName name="EEE" localSheetId="6" hidden="1">{"'gráf jan00'!$A$1:$AK$41"}</definedName>
    <definedName name="EEE" localSheetId="7" hidden="1">{"'gráf jan00'!$A$1:$AK$41"}</definedName>
    <definedName name="EEE" localSheetId="8" hidden="1">{"'gráf jan00'!$A$1:$AK$41"}</definedName>
    <definedName name="EEE" localSheetId="9" hidden="1">{"'gráf jan00'!$A$1:$AK$41"}</definedName>
    <definedName name="EEE" localSheetId="10" hidden="1">{"'gráf jan00'!$A$1:$AK$41"}</definedName>
    <definedName name="EEE" localSheetId="11" hidden="1">{"'gráf jan00'!$A$1:$AK$41"}</definedName>
    <definedName name="EEE" localSheetId="12" hidden="1">{"'gráf jan00'!$A$1:$AK$41"}</definedName>
    <definedName name="EEE" hidden="1">{"'gráf jan00'!$A$1:$AK$41"}</definedName>
    <definedName name="er" localSheetId="5" hidden="1">{"'gráf jan00'!$A$1:$AK$41"}</definedName>
    <definedName name="er" localSheetId="6" hidden="1">{"'gráf jan00'!$A$1:$AK$41"}</definedName>
    <definedName name="er" localSheetId="7" hidden="1">{"'gráf jan00'!$A$1:$AK$41"}</definedName>
    <definedName name="er" localSheetId="8" hidden="1">{"'gráf jan00'!$A$1:$AK$41"}</definedName>
    <definedName name="er" localSheetId="9" hidden="1">{"'gráf jan00'!$A$1:$AK$41"}</definedName>
    <definedName name="er" localSheetId="10" hidden="1">{"'gráf jan00'!$A$1:$AK$41"}</definedName>
    <definedName name="er" localSheetId="11" hidden="1">{"'gráf jan00'!$A$1:$AK$41"}</definedName>
    <definedName name="er" localSheetId="12" hidden="1">{"'gráf jan00'!$A$1:$AK$41"}</definedName>
    <definedName name="er" hidden="1">{"'gráf jan00'!$A$1:$AK$41"}</definedName>
    <definedName name="ERRO" localSheetId="5" hidden="1">{"'CptDifn'!$AA$32:$AG$32"}</definedName>
    <definedName name="ERRO" localSheetId="6" hidden="1">{"'CptDifn'!$AA$32:$AG$32"}</definedName>
    <definedName name="ERRO" localSheetId="7" hidden="1">{"'CptDifn'!$AA$32:$AG$32"}</definedName>
    <definedName name="ERRO" localSheetId="8" hidden="1">{"'CptDifn'!$AA$32:$AG$32"}</definedName>
    <definedName name="ERRO" localSheetId="9" hidden="1">{"'CptDifn'!$AA$32:$AG$32"}</definedName>
    <definedName name="ERRO" localSheetId="10" hidden="1">{"'CptDifn'!$AA$32:$AG$32"}</definedName>
    <definedName name="ERRO" localSheetId="11" hidden="1">{"'CptDifn'!$AA$32:$AG$32"}</definedName>
    <definedName name="ERRO" localSheetId="12" hidden="1">{"'CptDifn'!$AA$32:$AG$32"}</definedName>
    <definedName name="ERRO" hidden="1">{"'CptDifn'!$AA$32:$AG$32"}</definedName>
    <definedName name="ERRO1" localSheetId="5" hidden="1">{"'CptDifn'!$AA$32:$AG$32"}</definedName>
    <definedName name="ERRO1" localSheetId="6" hidden="1">{"'CptDifn'!$AA$32:$AG$32"}</definedName>
    <definedName name="ERRO1" localSheetId="7" hidden="1">{"'CptDifn'!$AA$32:$AG$32"}</definedName>
    <definedName name="ERRO1" localSheetId="8" hidden="1">{"'CptDifn'!$AA$32:$AG$32"}</definedName>
    <definedName name="ERRO1" localSheetId="9" hidden="1">{"'CptDifn'!$AA$32:$AG$32"}</definedName>
    <definedName name="ERRO1" localSheetId="10" hidden="1">{"'CptDifn'!$AA$32:$AG$32"}</definedName>
    <definedName name="ERRO1" localSheetId="11" hidden="1">{"'CptDifn'!$AA$32:$AG$32"}</definedName>
    <definedName name="ERRO1" localSheetId="12" hidden="1">{"'CptDifn'!$AA$32:$AG$32"}</definedName>
    <definedName name="ERRO1" hidden="1">{"'CptDifn'!$AA$32:$AG$32"}</definedName>
    <definedName name="ERRO3" localSheetId="5" hidden="1">{"'CptDifn'!$AA$32:$AG$32"}</definedName>
    <definedName name="ERRO3" localSheetId="6" hidden="1">{"'CptDifn'!$AA$32:$AG$32"}</definedName>
    <definedName name="ERRO3" localSheetId="7" hidden="1">{"'CptDifn'!$AA$32:$AG$32"}</definedName>
    <definedName name="ERRO3" localSheetId="8" hidden="1">{"'CptDifn'!$AA$32:$AG$32"}</definedName>
    <definedName name="ERRO3" localSheetId="9" hidden="1">{"'CptDifn'!$AA$32:$AG$32"}</definedName>
    <definedName name="ERRO3" localSheetId="10" hidden="1">{"'CptDifn'!$AA$32:$AG$32"}</definedName>
    <definedName name="ERRO3" localSheetId="11" hidden="1">{"'CptDifn'!$AA$32:$AG$32"}</definedName>
    <definedName name="ERRO3" localSheetId="12" hidden="1">{"'CptDifn'!$AA$32:$AG$32"}</definedName>
    <definedName name="ERRO3" hidden="1">{"'CptDifn'!$AA$32:$AG$32"}</definedName>
    <definedName name="ERRO4" localSheetId="5" hidden="1">{"'CptDifn'!$AA$32:$AG$32"}</definedName>
    <definedName name="ERRO4" localSheetId="6" hidden="1">{"'CptDifn'!$AA$32:$AG$32"}</definedName>
    <definedName name="ERRO4" localSheetId="7" hidden="1">{"'CptDifn'!$AA$32:$AG$32"}</definedName>
    <definedName name="ERRO4" localSheetId="8" hidden="1">{"'CptDifn'!$AA$32:$AG$32"}</definedName>
    <definedName name="ERRO4" localSheetId="9" hidden="1">{"'CptDifn'!$AA$32:$AG$32"}</definedName>
    <definedName name="ERRO4" localSheetId="10" hidden="1">{"'CptDifn'!$AA$32:$AG$32"}</definedName>
    <definedName name="ERRO4" localSheetId="11" hidden="1">{"'CptDifn'!$AA$32:$AG$32"}</definedName>
    <definedName name="ERRO4" localSheetId="12" hidden="1">{"'CptDifn'!$AA$32:$AG$32"}</definedName>
    <definedName name="ERRO4" hidden="1">{"'CptDifn'!$AA$32:$AG$32"}</definedName>
    <definedName name="ERRO5" localSheetId="5" hidden="1">{"'CptDifn'!$AA$32:$AG$32"}</definedName>
    <definedName name="ERRO5" localSheetId="6" hidden="1">{"'CptDifn'!$AA$32:$AG$32"}</definedName>
    <definedName name="ERRO5" localSheetId="7" hidden="1">{"'CptDifn'!$AA$32:$AG$32"}</definedName>
    <definedName name="ERRO5" localSheetId="8" hidden="1">{"'CptDifn'!$AA$32:$AG$32"}</definedName>
    <definedName name="ERRO5" localSheetId="9" hidden="1">{"'CptDifn'!$AA$32:$AG$32"}</definedName>
    <definedName name="ERRO5" localSheetId="10" hidden="1">{"'CptDifn'!$AA$32:$AG$32"}</definedName>
    <definedName name="ERRO5" localSheetId="11" hidden="1">{"'CptDifn'!$AA$32:$AG$32"}</definedName>
    <definedName name="ERRO5" localSheetId="12" hidden="1">{"'CptDifn'!$AA$32:$AG$32"}</definedName>
    <definedName name="ERRO5" hidden="1">{"'CptDifn'!$AA$32:$AG$32"}</definedName>
    <definedName name="ERRO6" localSheetId="5" hidden="1">{"'CptDifn'!$AA$32:$AG$32"}</definedName>
    <definedName name="ERRO6" localSheetId="6" hidden="1">{"'CptDifn'!$AA$32:$AG$32"}</definedName>
    <definedName name="ERRO6" localSheetId="7" hidden="1">{"'CptDifn'!$AA$32:$AG$32"}</definedName>
    <definedName name="ERRO6" localSheetId="8" hidden="1">{"'CptDifn'!$AA$32:$AG$32"}</definedName>
    <definedName name="ERRO6" localSheetId="9" hidden="1">{"'CptDifn'!$AA$32:$AG$32"}</definedName>
    <definedName name="ERRO6" localSheetId="10" hidden="1">{"'CptDifn'!$AA$32:$AG$32"}</definedName>
    <definedName name="ERRO6" localSheetId="11" hidden="1">{"'CptDifn'!$AA$32:$AG$32"}</definedName>
    <definedName name="ERRO6" localSheetId="12" hidden="1">{"'CptDifn'!$AA$32:$AG$32"}</definedName>
    <definedName name="ERRO6" hidden="1">{"'CptDifn'!$AA$32:$AG$32"}</definedName>
    <definedName name="ERRRRRRRRRRRRRRRO" localSheetId="5" hidden="1">{"'CptDifn'!$AA$32:$AG$32"}</definedName>
    <definedName name="ERRRRRRRRRRRRRRRO" localSheetId="6" hidden="1">{"'CptDifn'!$AA$32:$AG$32"}</definedName>
    <definedName name="ERRRRRRRRRRRRRRRO" localSheetId="7" hidden="1">{"'CptDifn'!$AA$32:$AG$32"}</definedName>
    <definedName name="ERRRRRRRRRRRRRRRO" localSheetId="8" hidden="1">{"'CptDifn'!$AA$32:$AG$32"}</definedName>
    <definedName name="ERRRRRRRRRRRRRRRO" localSheetId="9" hidden="1">{"'CptDifn'!$AA$32:$AG$32"}</definedName>
    <definedName name="ERRRRRRRRRRRRRRRO" localSheetId="10" hidden="1">{"'CptDifn'!$AA$32:$AG$32"}</definedName>
    <definedName name="ERRRRRRRRRRRRRRRO" localSheetId="11" hidden="1">{"'CptDifn'!$AA$32:$AG$32"}</definedName>
    <definedName name="ERRRRRRRRRRRRRRRO" localSheetId="12" hidden="1">{"'CptDifn'!$AA$32:$AG$32"}</definedName>
    <definedName name="ERRRRRRRRRRRRRRRO" hidden="1">{"'CptDifn'!$AA$32:$AG$32"}</definedName>
    <definedName name="est" localSheetId="5" hidden="1">{"'teste'!$B$2:$R$49"}</definedName>
    <definedName name="est" localSheetId="6" hidden="1">{"'teste'!$B$2:$R$49"}</definedName>
    <definedName name="est" localSheetId="7" hidden="1">{"'teste'!$B$2:$R$49"}</definedName>
    <definedName name="est" localSheetId="8" hidden="1">{"'teste'!$B$2:$R$49"}</definedName>
    <definedName name="est" localSheetId="9" hidden="1">{"'teste'!$B$2:$R$49"}</definedName>
    <definedName name="est" localSheetId="10" hidden="1">{"'teste'!$B$2:$R$49"}</definedName>
    <definedName name="est" localSheetId="11" hidden="1">{"'teste'!$B$2:$R$49"}</definedName>
    <definedName name="est" localSheetId="12" hidden="1">{"'teste'!$B$2:$R$49"}</definedName>
    <definedName name="est" hidden="1">{"'teste'!$B$2:$R$49"}</definedName>
    <definedName name="est_B" localSheetId="5" hidden="1">{#N/A,#N/A,FALSE,"PCOL"}</definedName>
    <definedName name="est_B" localSheetId="6" hidden="1">{#N/A,#N/A,FALSE,"PCOL"}</definedName>
    <definedName name="est_B" localSheetId="7" hidden="1">{#N/A,#N/A,FALSE,"PCOL"}</definedName>
    <definedName name="est_B" localSheetId="8" hidden="1">{#N/A,#N/A,FALSE,"PCOL"}</definedName>
    <definedName name="est_B" localSheetId="9" hidden="1">{#N/A,#N/A,FALSE,"PCOL"}</definedName>
    <definedName name="est_B" localSheetId="10" hidden="1">{#N/A,#N/A,FALSE,"PCOL"}</definedName>
    <definedName name="est_B" localSheetId="11" hidden="1">{#N/A,#N/A,FALSE,"PCOL"}</definedName>
    <definedName name="est_B" localSheetId="12" hidden="1">{#N/A,#N/A,FALSE,"PCOL"}</definedName>
    <definedName name="est_B" hidden="1">{#N/A,#N/A,FALSE,"PCOL"}</definedName>
    <definedName name="et" localSheetId="5" hidden="1">{"'teste'!$B$2:$R$49"}</definedName>
    <definedName name="et" localSheetId="6" hidden="1">{"'teste'!$B$2:$R$49"}</definedName>
    <definedName name="et" localSheetId="7" hidden="1">{"'teste'!$B$2:$R$49"}</definedName>
    <definedName name="et" localSheetId="8" hidden="1">{"'teste'!$B$2:$R$49"}</definedName>
    <definedName name="et" localSheetId="9" hidden="1">{"'teste'!$B$2:$R$49"}</definedName>
    <definedName name="et" localSheetId="10" hidden="1">{"'teste'!$B$2:$R$49"}</definedName>
    <definedName name="et" localSheetId="11" hidden="1">{"'teste'!$B$2:$R$49"}</definedName>
    <definedName name="et" localSheetId="12" hidden="1">{"'teste'!$B$2:$R$49"}</definedName>
    <definedName name="et" hidden="1">{"'teste'!$B$2:$R$49"}</definedName>
    <definedName name="ExecPess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" localSheetId="5" hidden="1">{"'gráf jan00'!$A$1:$AK$41"}</definedName>
    <definedName name="f" localSheetId="6" hidden="1">{"'gráf jan00'!$A$1:$AK$41"}</definedName>
    <definedName name="f" localSheetId="7" hidden="1">{"'gráf jan00'!$A$1:$AK$41"}</definedName>
    <definedName name="f" localSheetId="8" hidden="1">{"'gráf jan00'!$A$1:$AK$41"}</definedName>
    <definedName name="f" localSheetId="9" hidden="1">{"'gráf jan00'!$A$1:$AK$41"}</definedName>
    <definedName name="f" localSheetId="10" hidden="1">{"'gráf jan00'!$A$1:$AK$41"}</definedName>
    <definedName name="f" localSheetId="11" hidden="1">{"'gráf jan00'!$A$1:$AK$41"}</definedName>
    <definedName name="f" localSheetId="12" hidden="1">{"'gráf jan00'!$A$1:$AK$41"}</definedName>
    <definedName name="f" hidden="1">{"'gráf jan00'!$A$1:$AK$41"}</definedName>
    <definedName name="fasdfasfdadsf" localSheetId="5" hidden="1">{"'gráf jan00'!$A$1:$AK$41"}</definedName>
    <definedName name="fasdfasfdadsf" localSheetId="6" hidden="1">{"'gráf jan00'!$A$1:$AK$41"}</definedName>
    <definedName name="fasdfasfdadsf" localSheetId="7" hidden="1">{"'gráf jan00'!$A$1:$AK$41"}</definedName>
    <definedName name="fasdfasfdadsf" localSheetId="8" hidden="1">{"'gráf jan00'!$A$1:$AK$41"}</definedName>
    <definedName name="fasdfasfdadsf" localSheetId="9" hidden="1">{"'gráf jan00'!$A$1:$AK$41"}</definedName>
    <definedName name="fasdfasfdadsf" localSheetId="10" hidden="1">{"'gráf jan00'!$A$1:$AK$41"}</definedName>
    <definedName name="fasdfasfdadsf" localSheetId="11" hidden="1">{"'gráf jan00'!$A$1:$AK$41"}</definedName>
    <definedName name="fasdfasfdadsf" localSheetId="12" hidden="1">{"'gráf jan00'!$A$1:$AK$41"}</definedName>
    <definedName name="fasdfasfdadsf" hidden="1">{"'gráf jan00'!$A$1:$AK$41"}</definedName>
    <definedName name="FDFDFDFDF" localSheetId="5" hidden="1">{"'gráf jan00'!$A$1:$AK$41"}</definedName>
    <definedName name="FDFDFDFDF" localSheetId="6" hidden="1">{"'gráf jan00'!$A$1:$AK$41"}</definedName>
    <definedName name="FDFDFDFDF" localSheetId="7" hidden="1">{"'gráf jan00'!$A$1:$AK$41"}</definedName>
    <definedName name="FDFDFDFDF" localSheetId="8" hidden="1">{"'gráf jan00'!$A$1:$AK$41"}</definedName>
    <definedName name="FDFDFDFDF" localSheetId="9" hidden="1">{"'gráf jan00'!$A$1:$AK$41"}</definedName>
    <definedName name="FDFDFDFDF" localSheetId="10" hidden="1">{"'gráf jan00'!$A$1:$AK$41"}</definedName>
    <definedName name="FDFDFDFDF" localSheetId="11" hidden="1">{"'gráf jan00'!$A$1:$AK$41"}</definedName>
    <definedName name="FDFDFDFDF" localSheetId="12" hidden="1">{"'gráf jan00'!$A$1:$AK$41"}</definedName>
    <definedName name="FDFDFDFDF" hidden="1">{"'gráf jan00'!$A$1:$AK$41"}</definedName>
    <definedName name="fegregtrtg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nanda" localSheetId="5" hidden="1">{#N/A,#N/A,TRUE,"indice";#N/A,#N/A,TRUE,"indicadores";#N/A,#N/A,TRUE,"comentarios"}</definedName>
    <definedName name="Fernanda" localSheetId="6" hidden="1">{#N/A,#N/A,TRUE,"indice";#N/A,#N/A,TRUE,"indicadores";#N/A,#N/A,TRUE,"comentarios"}</definedName>
    <definedName name="Fernanda" localSheetId="7" hidden="1">{#N/A,#N/A,TRUE,"indice";#N/A,#N/A,TRUE,"indicadores";#N/A,#N/A,TRUE,"comentarios"}</definedName>
    <definedName name="Fernanda" localSheetId="8" hidden="1">{#N/A,#N/A,TRUE,"indice";#N/A,#N/A,TRUE,"indicadores";#N/A,#N/A,TRUE,"comentarios"}</definedName>
    <definedName name="Fernanda" localSheetId="9" hidden="1">{#N/A,#N/A,TRUE,"indice";#N/A,#N/A,TRUE,"indicadores";#N/A,#N/A,TRUE,"comentarios"}</definedName>
    <definedName name="Fernanda" localSheetId="10" hidden="1">{#N/A,#N/A,TRUE,"indice";#N/A,#N/A,TRUE,"indicadores";#N/A,#N/A,TRUE,"comentarios"}</definedName>
    <definedName name="Fernanda" localSheetId="11" hidden="1">{#N/A,#N/A,TRUE,"indice";#N/A,#N/A,TRUE,"indicadores";#N/A,#N/A,TRUE,"comentarios"}</definedName>
    <definedName name="Fernanda" localSheetId="12" hidden="1">{#N/A,#N/A,TRUE,"indice";#N/A,#N/A,TRUE,"indicadores";#N/A,#N/A,TRUE,"comentarios"}</definedName>
    <definedName name="Fernanda" hidden="1">{#N/A,#N/A,TRUE,"indice";#N/A,#N/A,TRUE,"indicadores";#N/A,#N/A,TRUE,"comentarios"}</definedName>
    <definedName name="Fevereiro" localSheetId="5" hidden="1">{"'Quadro'!$A$4:$BG$78"}</definedName>
    <definedName name="Fevereiro" localSheetId="6" hidden="1">{"'Quadro'!$A$4:$BG$78"}</definedName>
    <definedName name="Fevereiro" localSheetId="7" hidden="1">{"'Quadro'!$A$4:$BG$78"}</definedName>
    <definedName name="Fevereiro" localSheetId="8" hidden="1">{"'Quadro'!$A$4:$BG$78"}</definedName>
    <definedName name="Fevereiro" localSheetId="9" hidden="1">{"'Quadro'!$A$4:$BG$78"}</definedName>
    <definedName name="Fevereiro" localSheetId="10" hidden="1">{"'Quadro'!$A$4:$BG$78"}</definedName>
    <definedName name="Fevereiro" localSheetId="11" hidden="1">{"'Quadro'!$A$4:$BG$78"}</definedName>
    <definedName name="Fevereiro" localSheetId="12" hidden="1">{"'Quadro'!$A$4:$BG$78"}</definedName>
    <definedName name="Fevereiro" hidden="1">{"'Quadro'!$A$4:$BG$78"}</definedName>
    <definedName name="ff" localSheetId="5" hidden="1">{"'gráf jan00'!$A$1:$AK$41"}</definedName>
    <definedName name="ff" localSheetId="6" hidden="1">{"'gráf jan00'!$A$1:$AK$41"}</definedName>
    <definedName name="ff" localSheetId="7" hidden="1">{"'gráf jan00'!$A$1:$AK$41"}</definedName>
    <definedName name="ff" localSheetId="8" hidden="1">{"'gráf jan00'!$A$1:$AK$41"}</definedName>
    <definedName name="ff" localSheetId="9" hidden="1">{"'gráf jan00'!$A$1:$AK$41"}</definedName>
    <definedName name="ff" localSheetId="10" hidden="1">{"'gráf jan00'!$A$1:$AK$41"}</definedName>
    <definedName name="ff" localSheetId="11" hidden="1">{"'gráf jan00'!$A$1:$AK$41"}</definedName>
    <definedName name="ff" localSheetId="12" hidden="1">{"'gráf jan00'!$A$1:$AK$41"}</definedName>
    <definedName name="ff" hidden="1">{"'gráf jan00'!$A$1:$AK$41"}</definedName>
    <definedName name="FFVP" localSheetId="5" hidden="1">{"'gráf jan00'!$A$1:$AK$41"}</definedName>
    <definedName name="FFVP" localSheetId="6" hidden="1">{"'gráf jan00'!$A$1:$AK$41"}</definedName>
    <definedName name="FFVP" localSheetId="7" hidden="1">{"'gráf jan00'!$A$1:$AK$41"}</definedName>
    <definedName name="FFVP" localSheetId="8" hidden="1">{"'gráf jan00'!$A$1:$AK$41"}</definedName>
    <definedName name="FFVP" localSheetId="9" hidden="1">{"'gráf jan00'!$A$1:$AK$41"}</definedName>
    <definedName name="FFVP" localSheetId="10" hidden="1">{"'gráf jan00'!$A$1:$AK$41"}</definedName>
    <definedName name="FFVP" localSheetId="11" hidden="1">{"'gráf jan00'!$A$1:$AK$41"}</definedName>
    <definedName name="FFVP" localSheetId="12" hidden="1">{"'gráf jan00'!$A$1:$AK$41"}</definedName>
    <definedName name="FFVP" hidden="1">{"'gráf jan00'!$A$1:$AK$41"}</definedName>
    <definedName name="FFVP1" localSheetId="5" hidden="1">{"'gráf jan00'!$A$1:$AK$41"}</definedName>
    <definedName name="FFVP1" localSheetId="6" hidden="1">{"'gráf jan00'!$A$1:$AK$41"}</definedName>
    <definedName name="FFVP1" localSheetId="7" hidden="1">{"'gráf jan00'!$A$1:$AK$41"}</definedName>
    <definedName name="FFVP1" localSheetId="8" hidden="1">{"'gráf jan00'!$A$1:$AK$41"}</definedName>
    <definedName name="FFVP1" localSheetId="9" hidden="1">{"'gráf jan00'!$A$1:$AK$41"}</definedName>
    <definedName name="FFVP1" localSheetId="10" hidden="1">{"'gráf jan00'!$A$1:$AK$41"}</definedName>
    <definedName name="FFVP1" localSheetId="11" hidden="1">{"'gráf jan00'!$A$1:$AK$41"}</definedName>
    <definedName name="FFVP1" localSheetId="12" hidden="1">{"'gráf jan00'!$A$1:$AK$41"}</definedName>
    <definedName name="FFVP1" hidden="1">{"'gráf jan00'!$A$1:$AK$41"}</definedName>
    <definedName name="FFVP10" localSheetId="5" hidden="1">{"'gráf jan00'!$A$1:$AK$41"}</definedName>
    <definedName name="FFVP10" localSheetId="6" hidden="1">{"'gráf jan00'!$A$1:$AK$41"}</definedName>
    <definedName name="FFVP10" localSheetId="7" hidden="1">{"'gráf jan00'!$A$1:$AK$41"}</definedName>
    <definedName name="FFVP10" localSheetId="8" hidden="1">{"'gráf jan00'!$A$1:$AK$41"}</definedName>
    <definedName name="FFVP10" localSheetId="9" hidden="1">{"'gráf jan00'!$A$1:$AK$41"}</definedName>
    <definedName name="FFVP10" localSheetId="10" hidden="1">{"'gráf jan00'!$A$1:$AK$41"}</definedName>
    <definedName name="FFVP10" localSheetId="11" hidden="1">{"'gráf jan00'!$A$1:$AK$41"}</definedName>
    <definedName name="FFVP10" localSheetId="12" hidden="1">{"'gráf jan00'!$A$1:$AK$41"}</definedName>
    <definedName name="FFVP10" hidden="1">{"'gráf jan00'!$A$1:$AK$41"}</definedName>
    <definedName name="FFVP11" localSheetId="5" hidden="1">{"'gráf jan00'!$A$1:$AK$41"}</definedName>
    <definedName name="FFVP11" localSheetId="6" hidden="1">{"'gráf jan00'!$A$1:$AK$41"}</definedName>
    <definedName name="FFVP11" localSheetId="7" hidden="1">{"'gráf jan00'!$A$1:$AK$41"}</definedName>
    <definedName name="FFVP11" localSheetId="8" hidden="1">{"'gráf jan00'!$A$1:$AK$41"}</definedName>
    <definedName name="FFVP11" localSheetId="9" hidden="1">{"'gráf jan00'!$A$1:$AK$41"}</definedName>
    <definedName name="FFVP11" localSheetId="10" hidden="1">{"'gráf jan00'!$A$1:$AK$41"}</definedName>
    <definedName name="FFVP11" localSheetId="11" hidden="1">{"'gráf jan00'!$A$1:$AK$41"}</definedName>
    <definedName name="FFVP11" localSheetId="12" hidden="1">{"'gráf jan00'!$A$1:$AK$41"}</definedName>
    <definedName name="FFVP11" hidden="1">{"'gráf jan00'!$A$1:$AK$41"}</definedName>
    <definedName name="FFVP12" localSheetId="5" hidden="1">{"'gráf jan00'!$A$1:$AK$41"}</definedName>
    <definedName name="FFVP12" localSheetId="6" hidden="1">{"'gráf jan00'!$A$1:$AK$41"}</definedName>
    <definedName name="FFVP12" localSheetId="7" hidden="1">{"'gráf jan00'!$A$1:$AK$41"}</definedName>
    <definedName name="FFVP12" localSheetId="8" hidden="1">{"'gráf jan00'!$A$1:$AK$41"}</definedName>
    <definedName name="FFVP12" localSheetId="9" hidden="1">{"'gráf jan00'!$A$1:$AK$41"}</definedName>
    <definedName name="FFVP12" localSheetId="10" hidden="1">{"'gráf jan00'!$A$1:$AK$41"}</definedName>
    <definedName name="FFVP12" localSheetId="11" hidden="1">{"'gráf jan00'!$A$1:$AK$41"}</definedName>
    <definedName name="FFVP12" localSheetId="12" hidden="1">{"'gráf jan00'!$A$1:$AK$41"}</definedName>
    <definedName name="FFVP12" hidden="1">{"'gráf jan00'!$A$1:$AK$41"}</definedName>
    <definedName name="FFVP13" localSheetId="5" hidden="1">{"'gráf jan00'!$A$1:$AK$41"}</definedName>
    <definedName name="FFVP13" localSheetId="6" hidden="1">{"'gráf jan00'!$A$1:$AK$41"}</definedName>
    <definedName name="FFVP13" localSheetId="7" hidden="1">{"'gráf jan00'!$A$1:$AK$41"}</definedName>
    <definedName name="FFVP13" localSheetId="8" hidden="1">{"'gráf jan00'!$A$1:$AK$41"}</definedName>
    <definedName name="FFVP13" localSheetId="9" hidden="1">{"'gráf jan00'!$A$1:$AK$41"}</definedName>
    <definedName name="FFVP13" localSheetId="10" hidden="1">{"'gráf jan00'!$A$1:$AK$41"}</definedName>
    <definedName name="FFVP13" localSheetId="11" hidden="1">{"'gráf jan00'!$A$1:$AK$41"}</definedName>
    <definedName name="FFVP13" localSheetId="12" hidden="1">{"'gráf jan00'!$A$1:$AK$41"}</definedName>
    <definedName name="FFVP13" hidden="1">{"'gráf jan00'!$A$1:$AK$41"}</definedName>
    <definedName name="FFVP14" localSheetId="5" hidden="1">{"'gráf jan00'!$A$1:$AK$41"}</definedName>
    <definedName name="FFVP14" localSheetId="6" hidden="1">{"'gráf jan00'!$A$1:$AK$41"}</definedName>
    <definedName name="FFVP14" localSheetId="7" hidden="1">{"'gráf jan00'!$A$1:$AK$41"}</definedName>
    <definedName name="FFVP14" localSheetId="8" hidden="1">{"'gráf jan00'!$A$1:$AK$41"}</definedName>
    <definedName name="FFVP14" localSheetId="9" hidden="1">{"'gráf jan00'!$A$1:$AK$41"}</definedName>
    <definedName name="FFVP14" localSheetId="10" hidden="1">{"'gráf jan00'!$A$1:$AK$41"}</definedName>
    <definedName name="FFVP14" localSheetId="11" hidden="1">{"'gráf jan00'!$A$1:$AK$41"}</definedName>
    <definedName name="FFVP14" localSheetId="12" hidden="1">{"'gráf jan00'!$A$1:$AK$41"}</definedName>
    <definedName name="FFVP14" hidden="1">{"'gráf jan00'!$A$1:$AK$41"}</definedName>
    <definedName name="FFVP15" localSheetId="5" hidden="1">{"'gráf jan00'!$A$1:$AK$41"}</definedName>
    <definedName name="FFVP15" localSheetId="6" hidden="1">{"'gráf jan00'!$A$1:$AK$41"}</definedName>
    <definedName name="FFVP15" localSheetId="7" hidden="1">{"'gráf jan00'!$A$1:$AK$41"}</definedName>
    <definedName name="FFVP15" localSheetId="8" hidden="1">{"'gráf jan00'!$A$1:$AK$41"}</definedName>
    <definedName name="FFVP15" localSheetId="9" hidden="1">{"'gráf jan00'!$A$1:$AK$41"}</definedName>
    <definedName name="FFVP15" localSheetId="10" hidden="1">{"'gráf jan00'!$A$1:$AK$41"}</definedName>
    <definedName name="FFVP15" localSheetId="11" hidden="1">{"'gráf jan00'!$A$1:$AK$41"}</definedName>
    <definedName name="FFVP15" localSheetId="12" hidden="1">{"'gráf jan00'!$A$1:$AK$41"}</definedName>
    <definedName name="FFVP15" hidden="1">{"'gráf jan00'!$A$1:$AK$41"}</definedName>
    <definedName name="FFVP16" localSheetId="5" hidden="1">{"'gráf jan00'!$A$1:$AK$41"}</definedName>
    <definedName name="FFVP16" localSheetId="6" hidden="1">{"'gráf jan00'!$A$1:$AK$41"}</definedName>
    <definedName name="FFVP16" localSheetId="7" hidden="1">{"'gráf jan00'!$A$1:$AK$41"}</definedName>
    <definedName name="FFVP16" localSheetId="8" hidden="1">{"'gráf jan00'!$A$1:$AK$41"}</definedName>
    <definedName name="FFVP16" localSheetId="9" hidden="1">{"'gráf jan00'!$A$1:$AK$41"}</definedName>
    <definedName name="FFVP16" localSheetId="10" hidden="1">{"'gráf jan00'!$A$1:$AK$41"}</definedName>
    <definedName name="FFVP16" localSheetId="11" hidden="1">{"'gráf jan00'!$A$1:$AK$41"}</definedName>
    <definedName name="FFVP16" localSheetId="12" hidden="1">{"'gráf jan00'!$A$1:$AK$41"}</definedName>
    <definedName name="FFVP16" hidden="1">{"'gráf jan00'!$A$1:$AK$41"}</definedName>
    <definedName name="FFVP2" localSheetId="5" hidden="1">{"'gráf jan00'!$A$1:$AK$41"}</definedName>
    <definedName name="FFVP2" localSheetId="6" hidden="1">{"'gráf jan00'!$A$1:$AK$41"}</definedName>
    <definedName name="FFVP2" localSheetId="7" hidden="1">{"'gráf jan00'!$A$1:$AK$41"}</definedName>
    <definedName name="FFVP2" localSheetId="8" hidden="1">{"'gráf jan00'!$A$1:$AK$41"}</definedName>
    <definedName name="FFVP2" localSheetId="9" hidden="1">{"'gráf jan00'!$A$1:$AK$41"}</definedName>
    <definedName name="FFVP2" localSheetId="10" hidden="1">{"'gráf jan00'!$A$1:$AK$41"}</definedName>
    <definedName name="FFVP2" localSheetId="11" hidden="1">{"'gráf jan00'!$A$1:$AK$41"}</definedName>
    <definedName name="FFVP2" localSheetId="12" hidden="1">{"'gráf jan00'!$A$1:$AK$41"}</definedName>
    <definedName name="FFVP2" hidden="1">{"'gráf jan00'!$A$1:$AK$41"}</definedName>
    <definedName name="FFVP3" localSheetId="5" hidden="1">{"'gráf jan00'!$A$1:$AK$41"}</definedName>
    <definedName name="FFVP3" localSheetId="6" hidden="1">{"'gráf jan00'!$A$1:$AK$41"}</definedName>
    <definedName name="FFVP3" localSheetId="7" hidden="1">{"'gráf jan00'!$A$1:$AK$41"}</definedName>
    <definedName name="FFVP3" localSheetId="8" hidden="1">{"'gráf jan00'!$A$1:$AK$41"}</definedName>
    <definedName name="FFVP3" localSheetId="9" hidden="1">{"'gráf jan00'!$A$1:$AK$41"}</definedName>
    <definedName name="FFVP3" localSheetId="10" hidden="1">{"'gráf jan00'!$A$1:$AK$41"}</definedName>
    <definedName name="FFVP3" localSheetId="11" hidden="1">{"'gráf jan00'!$A$1:$AK$41"}</definedName>
    <definedName name="FFVP3" localSheetId="12" hidden="1">{"'gráf jan00'!$A$1:$AK$41"}</definedName>
    <definedName name="FFVP3" hidden="1">{"'gráf jan00'!$A$1:$AK$41"}</definedName>
    <definedName name="FFVP4" localSheetId="5" hidden="1">{"'gráf jan00'!$A$1:$AK$41"}</definedName>
    <definedName name="FFVP4" localSheetId="6" hidden="1">{"'gráf jan00'!$A$1:$AK$41"}</definedName>
    <definedName name="FFVP4" localSheetId="7" hidden="1">{"'gráf jan00'!$A$1:$AK$41"}</definedName>
    <definedName name="FFVP4" localSheetId="8" hidden="1">{"'gráf jan00'!$A$1:$AK$41"}</definedName>
    <definedName name="FFVP4" localSheetId="9" hidden="1">{"'gráf jan00'!$A$1:$AK$41"}</definedName>
    <definedName name="FFVP4" localSheetId="10" hidden="1">{"'gráf jan00'!$A$1:$AK$41"}</definedName>
    <definedName name="FFVP4" localSheetId="11" hidden="1">{"'gráf jan00'!$A$1:$AK$41"}</definedName>
    <definedName name="FFVP4" localSheetId="12" hidden="1">{"'gráf jan00'!$A$1:$AK$41"}</definedName>
    <definedName name="FFVP4" hidden="1">{"'gráf jan00'!$A$1:$AK$41"}</definedName>
    <definedName name="FFVP5" localSheetId="5" hidden="1">{"'gráf jan00'!$A$1:$AK$41"}</definedName>
    <definedName name="FFVP5" localSheetId="6" hidden="1">{"'gráf jan00'!$A$1:$AK$41"}</definedName>
    <definedName name="FFVP5" localSheetId="7" hidden="1">{"'gráf jan00'!$A$1:$AK$41"}</definedName>
    <definedName name="FFVP5" localSheetId="8" hidden="1">{"'gráf jan00'!$A$1:$AK$41"}</definedName>
    <definedName name="FFVP5" localSheetId="9" hidden="1">{"'gráf jan00'!$A$1:$AK$41"}</definedName>
    <definedName name="FFVP5" localSheetId="10" hidden="1">{"'gráf jan00'!$A$1:$AK$41"}</definedName>
    <definedName name="FFVP5" localSheetId="11" hidden="1">{"'gráf jan00'!$A$1:$AK$41"}</definedName>
    <definedName name="FFVP5" localSheetId="12" hidden="1">{"'gráf jan00'!$A$1:$AK$41"}</definedName>
    <definedName name="FFVP5" hidden="1">{"'gráf jan00'!$A$1:$AK$41"}</definedName>
    <definedName name="FFVP6" localSheetId="5" hidden="1">{"'gráf jan00'!$A$1:$AK$41"}</definedName>
    <definedName name="FFVP6" localSheetId="6" hidden="1">{"'gráf jan00'!$A$1:$AK$41"}</definedName>
    <definedName name="FFVP6" localSheetId="7" hidden="1">{"'gráf jan00'!$A$1:$AK$41"}</definedName>
    <definedName name="FFVP6" localSheetId="8" hidden="1">{"'gráf jan00'!$A$1:$AK$41"}</definedName>
    <definedName name="FFVP6" localSheetId="9" hidden="1">{"'gráf jan00'!$A$1:$AK$41"}</definedName>
    <definedName name="FFVP6" localSheetId="10" hidden="1">{"'gráf jan00'!$A$1:$AK$41"}</definedName>
    <definedName name="FFVP6" localSheetId="11" hidden="1">{"'gráf jan00'!$A$1:$AK$41"}</definedName>
    <definedName name="FFVP6" localSheetId="12" hidden="1">{"'gráf jan00'!$A$1:$AK$41"}</definedName>
    <definedName name="FFVP6" hidden="1">{"'gráf jan00'!$A$1:$AK$41"}</definedName>
    <definedName name="FFVP7" localSheetId="5" hidden="1">{"'gráf jan00'!$A$1:$AK$41"}</definedName>
    <definedName name="FFVP7" localSheetId="6" hidden="1">{"'gráf jan00'!$A$1:$AK$41"}</definedName>
    <definedName name="FFVP7" localSheetId="7" hidden="1">{"'gráf jan00'!$A$1:$AK$41"}</definedName>
    <definedName name="FFVP7" localSheetId="8" hidden="1">{"'gráf jan00'!$A$1:$AK$41"}</definedName>
    <definedName name="FFVP7" localSheetId="9" hidden="1">{"'gráf jan00'!$A$1:$AK$41"}</definedName>
    <definedName name="FFVP7" localSheetId="10" hidden="1">{"'gráf jan00'!$A$1:$AK$41"}</definedName>
    <definedName name="FFVP7" localSheetId="11" hidden="1">{"'gráf jan00'!$A$1:$AK$41"}</definedName>
    <definedName name="FFVP7" localSheetId="12" hidden="1">{"'gráf jan00'!$A$1:$AK$41"}</definedName>
    <definedName name="FFVP7" hidden="1">{"'gráf jan00'!$A$1:$AK$41"}</definedName>
    <definedName name="FFVP8" localSheetId="5" hidden="1">{"'gráf jan00'!$A$1:$AK$41"}</definedName>
    <definedName name="FFVP8" localSheetId="6" hidden="1">{"'gráf jan00'!$A$1:$AK$41"}</definedName>
    <definedName name="FFVP8" localSheetId="7" hidden="1">{"'gráf jan00'!$A$1:$AK$41"}</definedName>
    <definedName name="FFVP8" localSheetId="8" hidden="1">{"'gráf jan00'!$A$1:$AK$41"}</definedName>
    <definedName name="FFVP8" localSheetId="9" hidden="1">{"'gráf jan00'!$A$1:$AK$41"}</definedName>
    <definedName name="FFVP8" localSheetId="10" hidden="1">{"'gráf jan00'!$A$1:$AK$41"}</definedName>
    <definedName name="FFVP8" localSheetId="11" hidden="1">{"'gráf jan00'!$A$1:$AK$41"}</definedName>
    <definedName name="FFVP8" localSheetId="12" hidden="1">{"'gráf jan00'!$A$1:$AK$41"}</definedName>
    <definedName name="FFVP8" hidden="1">{"'gráf jan00'!$A$1:$AK$41"}</definedName>
    <definedName name="FFVP9" localSheetId="5" hidden="1">{"'gráf jan00'!$A$1:$AK$41"}</definedName>
    <definedName name="FFVP9" localSheetId="6" hidden="1">{"'gráf jan00'!$A$1:$AK$41"}</definedName>
    <definedName name="FFVP9" localSheetId="7" hidden="1">{"'gráf jan00'!$A$1:$AK$41"}</definedName>
    <definedName name="FFVP9" localSheetId="8" hidden="1">{"'gráf jan00'!$A$1:$AK$41"}</definedName>
    <definedName name="FFVP9" localSheetId="9" hidden="1">{"'gráf jan00'!$A$1:$AK$41"}</definedName>
    <definedName name="FFVP9" localSheetId="10" hidden="1">{"'gráf jan00'!$A$1:$AK$41"}</definedName>
    <definedName name="FFVP9" localSheetId="11" hidden="1">{"'gráf jan00'!$A$1:$AK$41"}</definedName>
    <definedName name="FFVP9" localSheetId="12" hidden="1">{"'gráf jan00'!$A$1:$AK$41"}</definedName>
    <definedName name="FFVP9" hidden="1">{"'gráf jan00'!$A$1:$AK$41"}</definedName>
    <definedName name="fjrjrjrtj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olResumoFlorestas" localSheetId="5" hidden="1">{"'REL CUSTODIF'!$B$1:$H$72"}</definedName>
    <definedName name="FolResumoFlorestas" localSheetId="6" hidden="1">{"'REL CUSTODIF'!$B$1:$H$72"}</definedName>
    <definedName name="FolResumoFlorestas" localSheetId="7" hidden="1">{"'REL CUSTODIF'!$B$1:$H$72"}</definedName>
    <definedName name="FolResumoFlorestas" localSheetId="8" hidden="1">{"'REL CUSTODIF'!$B$1:$H$72"}</definedName>
    <definedName name="FolResumoFlorestas" localSheetId="9" hidden="1">{"'REL CUSTODIF'!$B$1:$H$72"}</definedName>
    <definedName name="FolResumoFlorestas" localSheetId="10" hidden="1">{"'REL CUSTODIF'!$B$1:$H$72"}</definedName>
    <definedName name="FolResumoFlorestas" localSheetId="11" hidden="1">{"'REL CUSTODIF'!$B$1:$H$72"}</definedName>
    <definedName name="FolResumoFlorestas" localSheetId="12" hidden="1">{"'REL CUSTODIF'!$B$1:$H$72"}</definedName>
    <definedName name="FolResumoFlorestas" hidden="1">{"'REL CUSTODIF'!$B$1:$H$72"}</definedName>
    <definedName name="fsadfasd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d" localSheetId="5" hidden="1">{"'gráf jan00'!$A$1:$AK$41"}</definedName>
    <definedName name="fsd" localSheetId="6" hidden="1">{"'gráf jan00'!$A$1:$AK$41"}</definedName>
    <definedName name="fsd" localSheetId="7" hidden="1">{"'gráf jan00'!$A$1:$AK$41"}</definedName>
    <definedName name="fsd" localSheetId="8" hidden="1">{"'gráf jan00'!$A$1:$AK$41"}</definedName>
    <definedName name="fsd" localSheetId="9" hidden="1">{"'gráf jan00'!$A$1:$AK$41"}</definedName>
    <definedName name="fsd" localSheetId="10" hidden="1">{"'gráf jan00'!$A$1:$AK$41"}</definedName>
    <definedName name="fsd" localSheetId="11" hidden="1">{"'gráf jan00'!$A$1:$AK$41"}</definedName>
    <definedName name="fsd" localSheetId="12" hidden="1">{"'gráf jan00'!$A$1:$AK$41"}</definedName>
    <definedName name="fsd" hidden="1">{"'gráf jan00'!$A$1:$AK$41"}</definedName>
    <definedName name="G" localSheetId="5" hidden="1">{"'gráf jan00'!$A$1:$AK$41"}</definedName>
    <definedName name="G" localSheetId="6" hidden="1">{"'gráf jan00'!$A$1:$AK$41"}</definedName>
    <definedName name="G" localSheetId="7" hidden="1">{"'gráf jan00'!$A$1:$AK$41"}</definedName>
    <definedName name="G" localSheetId="8" hidden="1">{"'gráf jan00'!$A$1:$AK$41"}</definedName>
    <definedName name="G" localSheetId="9" hidden="1">{"'gráf jan00'!$A$1:$AK$41"}</definedName>
    <definedName name="G" localSheetId="10" hidden="1">{"'gráf jan00'!$A$1:$AK$41"}</definedName>
    <definedName name="G" localSheetId="11" hidden="1">{"'gráf jan00'!$A$1:$AK$41"}</definedName>
    <definedName name="G" localSheetId="12" hidden="1">{"'gráf jan00'!$A$1:$AK$41"}</definedName>
    <definedName name="G" hidden="1">{"'gráf jan00'!$A$1:$AK$41"}</definedName>
    <definedName name="GAMAR" localSheetId="5" hidden="1">{"'CptDifn'!$AA$32:$AG$32"}</definedName>
    <definedName name="GAMAR" localSheetId="6" hidden="1">{"'CptDifn'!$AA$32:$AG$32"}</definedName>
    <definedName name="GAMAR" localSheetId="7" hidden="1">{"'CptDifn'!$AA$32:$AG$32"}</definedName>
    <definedName name="GAMAR" localSheetId="8" hidden="1">{"'CptDifn'!$AA$32:$AG$32"}</definedName>
    <definedName name="GAMAR" localSheetId="9" hidden="1">{"'CptDifn'!$AA$32:$AG$32"}</definedName>
    <definedName name="GAMAR" localSheetId="10" hidden="1">{"'CptDifn'!$AA$32:$AG$32"}</definedName>
    <definedName name="GAMAR" localSheetId="11" hidden="1">{"'CptDifn'!$AA$32:$AG$32"}</definedName>
    <definedName name="GAMAR" localSheetId="12" hidden="1">{"'CptDifn'!$AA$32:$AG$32"}</definedName>
    <definedName name="GAMAR" hidden="1">{"'CptDifn'!$AA$32:$AG$32"}</definedName>
    <definedName name="GAMAR1" localSheetId="5" hidden="1">{"'CptDifn'!$AA$32:$AG$32"}</definedName>
    <definedName name="GAMAR1" localSheetId="6" hidden="1">{"'CptDifn'!$AA$32:$AG$32"}</definedName>
    <definedName name="GAMAR1" localSheetId="7" hidden="1">{"'CptDifn'!$AA$32:$AG$32"}</definedName>
    <definedName name="GAMAR1" localSheetId="8" hidden="1">{"'CptDifn'!$AA$32:$AG$32"}</definedName>
    <definedName name="GAMAR1" localSheetId="9" hidden="1">{"'CptDifn'!$AA$32:$AG$32"}</definedName>
    <definedName name="GAMAR1" localSheetId="10" hidden="1">{"'CptDifn'!$AA$32:$AG$32"}</definedName>
    <definedName name="GAMAR1" localSheetId="11" hidden="1">{"'CptDifn'!$AA$32:$AG$32"}</definedName>
    <definedName name="GAMAR1" localSheetId="12" hidden="1">{"'CptDifn'!$AA$32:$AG$32"}</definedName>
    <definedName name="GAMAR1" hidden="1">{"'CptDifn'!$AA$32:$AG$32"}</definedName>
    <definedName name="gamen" localSheetId="5" hidden="1">{#N/A,#N/A,FALSE,"PCOL"}</definedName>
    <definedName name="gamen" localSheetId="6" hidden="1">{#N/A,#N/A,FALSE,"PCOL"}</definedName>
    <definedName name="gamen" localSheetId="7" hidden="1">{#N/A,#N/A,FALSE,"PCOL"}</definedName>
    <definedName name="gamen" localSheetId="8" hidden="1">{#N/A,#N/A,FALSE,"PCOL"}</definedName>
    <definedName name="gamen" localSheetId="9" hidden="1">{#N/A,#N/A,FALSE,"PCOL"}</definedName>
    <definedName name="gamen" localSheetId="10" hidden="1">{#N/A,#N/A,FALSE,"PCOL"}</definedName>
    <definedName name="gamen" localSheetId="11" hidden="1">{#N/A,#N/A,FALSE,"PCOL"}</definedName>
    <definedName name="gamen" localSheetId="12" hidden="1">{#N/A,#N/A,FALSE,"PCOL"}</definedName>
    <definedName name="gamen" hidden="1">{#N/A,#N/A,FALSE,"PCOL"}</definedName>
    <definedName name="GASEG" localSheetId="5" hidden="1">{"'Quadro'!$A$4:$BG$78"}</definedName>
    <definedName name="GASEG" localSheetId="6" hidden="1">{"'Quadro'!$A$4:$BG$78"}</definedName>
    <definedName name="GASEG" localSheetId="7" hidden="1">{"'Quadro'!$A$4:$BG$78"}</definedName>
    <definedName name="GASEG" localSheetId="8" hidden="1">{"'Quadro'!$A$4:$BG$78"}</definedName>
    <definedName name="GASEG" localSheetId="9" hidden="1">{"'Quadro'!$A$4:$BG$78"}</definedName>
    <definedName name="GASEG" localSheetId="10" hidden="1">{"'Quadro'!$A$4:$BG$78"}</definedName>
    <definedName name="GASEG" localSheetId="11" hidden="1">{"'Quadro'!$A$4:$BG$78"}</definedName>
    <definedName name="GASEG" localSheetId="12" hidden="1">{"'Quadro'!$A$4:$BG$78"}</definedName>
    <definedName name="GASEG" hidden="1">{"'Quadro'!$A$4:$BG$78"}</definedName>
    <definedName name="GAVTG" localSheetId="5" hidden="1">{"'gráf jan00'!$A$1:$AK$41"}</definedName>
    <definedName name="GAVTG" localSheetId="6" hidden="1">{"'gráf jan00'!$A$1:$AK$41"}</definedName>
    <definedName name="GAVTG" localSheetId="7" hidden="1">{"'gráf jan00'!$A$1:$AK$41"}</definedName>
    <definedName name="GAVTG" localSheetId="8" hidden="1">{"'gráf jan00'!$A$1:$AK$41"}</definedName>
    <definedName name="GAVTG" localSheetId="9" hidden="1">{"'gráf jan00'!$A$1:$AK$41"}</definedName>
    <definedName name="GAVTG" localSheetId="10" hidden="1">{"'gráf jan00'!$A$1:$AK$41"}</definedName>
    <definedName name="GAVTG" localSheetId="11" hidden="1">{"'gráf jan00'!$A$1:$AK$41"}</definedName>
    <definedName name="GAVTG" localSheetId="12" hidden="1">{"'gráf jan00'!$A$1:$AK$41"}</definedName>
    <definedName name="GAVTG" hidden="1">{"'gráf jan00'!$A$1:$AK$41"}</definedName>
    <definedName name="gemin" localSheetId="5" hidden="1">{#N/A,#N/A,FALSE,"PCOL"}</definedName>
    <definedName name="gemin" localSheetId="6" hidden="1">{#N/A,#N/A,FALSE,"PCOL"}</definedName>
    <definedName name="gemin" localSheetId="7" hidden="1">{#N/A,#N/A,FALSE,"PCOL"}</definedName>
    <definedName name="gemin" localSheetId="8" hidden="1">{#N/A,#N/A,FALSE,"PCOL"}</definedName>
    <definedName name="gemin" localSheetId="9" hidden="1">{#N/A,#N/A,FALSE,"PCOL"}</definedName>
    <definedName name="gemin" localSheetId="10" hidden="1">{#N/A,#N/A,FALSE,"PCOL"}</definedName>
    <definedName name="gemin" localSheetId="11" hidden="1">{#N/A,#N/A,FALSE,"PCOL"}</definedName>
    <definedName name="gemin" localSheetId="12" hidden="1">{#N/A,#N/A,FALSE,"PCOL"}</definedName>
    <definedName name="gemin" hidden="1">{#N/A,#N/A,FALSE,"PCOL"}</definedName>
    <definedName name="Gemop" localSheetId="5" hidden="1">{#N/A,#N/A,TRUE,"indice";#N/A,#N/A,TRUE,"indicadores";#N/A,#N/A,TRUE,"comentarios"}</definedName>
    <definedName name="Gemop" localSheetId="6" hidden="1">{#N/A,#N/A,TRUE,"indice";#N/A,#N/A,TRUE,"indicadores";#N/A,#N/A,TRUE,"comentarios"}</definedName>
    <definedName name="Gemop" localSheetId="7" hidden="1">{#N/A,#N/A,TRUE,"indice";#N/A,#N/A,TRUE,"indicadores";#N/A,#N/A,TRUE,"comentarios"}</definedName>
    <definedName name="Gemop" localSheetId="8" hidden="1">{#N/A,#N/A,TRUE,"indice";#N/A,#N/A,TRUE,"indicadores";#N/A,#N/A,TRUE,"comentarios"}</definedName>
    <definedName name="Gemop" localSheetId="9" hidden="1">{#N/A,#N/A,TRUE,"indice";#N/A,#N/A,TRUE,"indicadores";#N/A,#N/A,TRUE,"comentarios"}</definedName>
    <definedName name="Gemop" localSheetId="10" hidden="1">{#N/A,#N/A,TRUE,"indice";#N/A,#N/A,TRUE,"indicadores";#N/A,#N/A,TRUE,"comentarios"}</definedName>
    <definedName name="Gemop" localSheetId="11" hidden="1">{#N/A,#N/A,TRUE,"indice";#N/A,#N/A,TRUE,"indicadores";#N/A,#N/A,TRUE,"comentarios"}</definedName>
    <definedName name="Gemop" localSheetId="12" hidden="1">{#N/A,#N/A,TRUE,"indice";#N/A,#N/A,TRUE,"indicadores";#N/A,#N/A,TRUE,"comentarios"}</definedName>
    <definedName name="Gemop" hidden="1">{#N/A,#N/A,TRUE,"indice";#N/A,#N/A,TRUE,"indicadores";#N/A,#N/A,TRUE,"comentarios"}</definedName>
    <definedName name="getep" localSheetId="5" hidden="1">{#N/A,#N/A,TRUE,"indice";#N/A,#N/A,TRUE,"indicadores";#N/A,#N/A,TRUE,"comentarios"}</definedName>
    <definedName name="getep" localSheetId="6" hidden="1">{#N/A,#N/A,TRUE,"indice";#N/A,#N/A,TRUE,"indicadores";#N/A,#N/A,TRUE,"comentarios"}</definedName>
    <definedName name="getep" localSheetId="7" hidden="1">{#N/A,#N/A,TRUE,"indice";#N/A,#N/A,TRUE,"indicadores";#N/A,#N/A,TRUE,"comentarios"}</definedName>
    <definedName name="getep" localSheetId="8" hidden="1">{#N/A,#N/A,TRUE,"indice";#N/A,#N/A,TRUE,"indicadores";#N/A,#N/A,TRUE,"comentarios"}</definedName>
    <definedName name="getep" localSheetId="9" hidden="1">{#N/A,#N/A,TRUE,"indice";#N/A,#N/A,TRUE,"indicadores";#N/A,#N/A,TRUE,"comentarios"}</definedName>
    <definedName name="getep" localSheetId="10" hidden="1">{#N/A,#N/A,TRUE,"indice";#N/A,#N/A,TRUE,"indicadores";#N/A,#N/A,TRUE,"comentarios"}</definedName>
    <definedName name="getep" localSheetId="11" hidden="1">{#N/A,#N/A,TRUE,"indice";#N/A,#N/A,TRUE,"indicadores";#N/A,#N/A,TRUE,"comentarios"}</definedName>
    <definedName name="getep" localSheetId="12" hidden="1">{#N/A,#N/A,TRUE,"indice";#N/A,#N/A,TRUE,"indicadores";#N/A,#N/A,TRUE,"comentarios"}</definedName>
    <definedName name="getep" hidden="1">{#N/A,#N/A,TRUE,"indice";#N/A,#N/A,TRUE,"indicadores";#N/A,#N/A,TRUE,"comentarios"}</definedName>
    <definedName name="gg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tggg" localSheetId="5" hidden="1">{#N/A,#N/A,FALSE,"DEF1";#N/A,#N/A,FALSE,"DEF2";#N/A,#N/A,FALSE,"DEF3"}</definedName>
    <definedName name="ggtggg" localSheetId="6" hidden="1">{#N/A,#N/A,FALSE,"DEF1";#N/A,#N/A,FALSE,"DEF2";#N/A,#N/A,FALSE,"DEF3"}</definedName>
    <definedName name="ggtggg" localSheetId="7" hidden="1">{#N/A,#N/A,FALSE,"DEF1";#N/A,#N/A,FALSE,"DEF2";#N/A,#N/A,FALSE,"DEF3"}</definedName>
    <definedName name="ggtggg" localSheetId="8" hidden="1">{#N/A,#N/A,FALSE,"DEF1";#N/A,#N/A,FALSE,"DEF2";#N/A,#N/A,FALSE,"DEF3"}</definedName>
    <definedName name="ggtggg" localSheetId="9" hidden="1">{#N/A,#N/A,FALSE,"DEF1";#N/A,#N/A,FALSE,"DEF2";#N/A,#N/A,FALSE,"DEF3"}</definedName>
    <definedName name="ggtggg" localSheetId="10" hidden="1">{#N/A,#N/A,FALSE,"DEF1";#N/A,#N/A,FALSE,"DEF2";#N/A,#N/A,FALSE,"DEF3"}</definedName>
    <definedName name="ggtggg" localSheetId="11" hidden="1">{#N/A,#N/A,FALSE,"DEF1";#N/A,#N/A,FALSE,"DEF2";#N/A,#N/A,FALSE,"DEF3"}</definedName>
    <definedName name="ggtggg" localSheetId="12" hidden="1">{#N/A,#N/A,FALSE,"DEF1";#N/A,#N/A,FALSE,"DEF2";#N/A,#N/A,FALSE,"DEF3"}</definedName>
    <definedName name="ggtggg" hidden="1">{#N/A,#N/A,FALSE,"DEF1";#N/A,#N/A,FALSE,"DEF2";#N/A,#N/A,FALSE,"DEF3"}</definedName>
    <definedName name="GRAF_10A" localSheetId="5" hidden="1">{#N/A,#N/A,FALSE,"SITUAÇÃO DIÁRIA ";#N/A,#N/A,FALSE,"7 à 7"}</definedName>
    <definedName name="GRAF_10A" localSheetId="6" hidden="1">{#N/A,#N/A,FALSE,"SITUAÇÃO DIÁRIA ";#N/A,#N/A,FALSE,"7 à 7"}</definedName>
    <definedName name="GRAF_10A" localSheetId="7" hidden="1">{#N/A,#N/A,FALSE,"SITUAÇÃO DIÁRIA ";#N/A,#N/A,FALSE,"7 à 7"}</definedName>
    <definedName name="GRAF_10A" localSheetId="8" hidden="1">{#N/A,#N/A,FALSE,"SITUAÇÃO DIÁRIA ";#N/A,#N/A,FALSE,"7 à 7"}</definedName>
    <definedName name="GRAF_10A" localSheetId="9" hidden="1">{#N/A,#N/A,FALSE,"SITUAÇÃO DIÁRIA ";#N/A,#N/A,FALSE,"7 à 7"}</definedName>
    <definedName name="GRAF_10A" localSheetId="10" hidden="1">{#N/A,#N/A,FALSE,"SITUAÇÃO DIÁRIA ";#N/A,#N/A,FALSE,"7 à 7"}</definedName>
    <definedName name="GRAF_10A" localSheetId="11" hidden="1">{#N/A,#N/A,FALSE,"SITUAÇÃO DIÁRIA ";#N/A,#N/A,FALSE,"7 à 7"}</definedName>
    <definedName name="GRAF_10A" localSheetId="12" hidden="1">{#N/A,#N/A,FALSE,"SITUAÇÃO DIÁRIA ";#N/A,#N/A,FALSE,"7 à 7"}</definedName>
    <definedName name="GRAF_10A" hidden="1">{#N/A,#N/A,FALSE,"SITUAÇÃO DIÁRIA ";#N/A,#N/A,FALSE,"7 à 7"}</definedName>
    <definedName name="GRAF_11A" localSheetId="5" hidden="1">{#N/A,#N/A,FALSE,"SITUAÇÃO DIÁRIA ";#N/A,#N/A,FALSE,"7 à 7"}</definedName>
    <definedName name="GRAF_11A" localSheetId="6" hidden="1">{#N/A,#N/A,FALSE,"SITUAÇÃO DIÁRIA ";#N/A,#N/A,FALSE,"7 à 7"}</definedName>
    <definedName name="GRAF_11A" localSheetId="7" hidden="1">{#N/A,#N/A,FALSE,"SITUAÇÃO DIÁRIA ";#N/A,#N/A,FALSE,"7 à 7"}</definedName>
    <definedName name="GRAF_11A" localSheetId="8" hidden="1">{#N/A,#N/A,FALSE,"SITUAÇÃO DIÁRIA ";#N/A,#N/A,FALSE,"7 à 7"}</definedName>
    <definedName name="GRAF_11A" localSheetId="9" hidden="1">{#N/A,#N/A,FALSE,"SITUAÇÃO DIÁRIA ";#N/A,#N/A,FALSE,"7 à 7"}</definedName>
    <definedName name="GRAF_11A" localSheetId="10" hidden="1">{#N/A,#N/A,FALSE,"SITUAÇÃO DIÁRIA ";#N/A,#N/A,FALSE,"7 à 7"}</definedName>
    <definedName name="GRAF_11A" localSheetId="11" hidden="1">{#N/A,#N/A,FALSE,"SITUAÇÃO DIÁRIA ";#N/A,#N/A,FALSE,"7 à 7"}</definedName>
    <definedName name="GRAF_11A" localSheetId="12" hidden="1">{#N/A,#N/A,FALSE,"SITUAÇÃO DIÁRIA ";#N/A,#N/A,FALSE,"7 à 7"}</definedName>
    <definedName name="GRAF_11A" hidden="1">{#N/A,#N/A,FALSE,"SITUAÇÃO DIÁRIA ";#N/A,#N/A,FALSE,"7 à 7"}</definedName>
    <definedName name="GRAF_12A" localSheetId="5" hidden="1">{#N/A,#N/A,FALSE,"SITUAÇÃO DIÁRIA ";#N/A,#N/A,FALSE,"7 à 7"}</definedName>
    <definedName name="GRAF_12A" localSheetId="6" hidden="1">{#N/A,#N/A,FALSE,"SITUAÇÃO DIÁRIA ";#N/A,#N/A,FALSE,"7 à 7"}</definedName>
    <definedName name="GRAF_12A" localSheetId="7" hidden="1">{#N/A,#N/A,FALSE,"SITUAÇÃO DIÁRIA ";#N/A,#N/A,FALSE,"7 à 7"}</definedName>
    <definedName name="GRAF_12A" localSheetId="8" hidden="1">{#N/A,#N/A,FALSE,"SITUAÇÃO DIÁRIA ";#N/A,#N/A,FALSE,"7 à 7"}</definedName>
    <definedName name="GRAF_12A" localSheetId="9" hidden="1">{#N/A,#N/A,FALSE,"SITUAÇÃO DIÁRIA ";#N/A,#N/A,FALSE,"7 à 7"}</definedName>
    <definedName name="GRAF_12A" localSheetId="10" hidden="1">{#N/A,#N/A,FALSE,"SITUAÇÃO DIÁRIA ";#N/A,#N/A,FALSE,"7 à 7"}</definedName>
    <definedName name="GRAF_12A" localSheetId="11" hidden="1">{#N/A,#N/A,FALSE,"SITUAÇÃO DIÁRIA ";#N/A,#N/A,FALSE,"7 à 7"}</definedName>
    <definedName name="GRAF_12A" localSheetId="12" hidden="1">{#N/A,#N/A,FALSE,"SITUAÇÃO DIÁRIA ";#N/A,#N/A,FALSE,"7 à 7"}</definedName>
    <definedName name="GRAF_12A" hidden="1">{#N/A,#N/A,FALSE,"SITUAÇÃO DIÁRIA ";#N/A,#N/A,FALSE,"7 à 7"}</definedName>
    <definedName name="GRAF_21" localSheetId="5" hidden="1">{#N/A,#N/A,FALSE,"SITUAÇÃO DIÁRIA ";#N/A,#N/A,FALSE,"7 à 7"}</definedName>
    <definedName name="GRAF_21" localSheetId="6" hidden="1">{#N/A,#N/A,FALSE,"SITUAÇÃO DIÁRIA ";#N/A,#N/A,FALSE,"7 à 7"}</definedName>
    <definedName name="GRAF_21" localSheetId="7" hidden="1">{#N/A,#N/A,FALSE,"SITUAÇÃO DIÁRIA ";#N/A,#N/A,FALSE,"7 à 7"}</definedName>
    <definedName name="GRAF_21" localSheetId="8" hidden="1">{#N/A,#N/A,FALSE,"SITUAÇÃO DIÁRIA ";#N/A,#N/A,FALSE,"7 à 7"}</definedName>
    <definedName name="GRAF_21" localSheetId="9" hidden="1">{#N/A,#N/A,FALSE,"SITUAÇÃO DIÁRIA ";#N/A,#N/A,FALSE,"7 à 7"}</definedName>
    <definedName name="GRAF_21" localSheetId="10" hidden="1">{#N/A,#N/A,FALSE,"SITUAÇÃO DIÁRIA ";#N/A,#N/A,FALSE,"7 à 7"}</definedName>
    <definedName name="GRAF_21" localSheetId="11" hidden="1">{#N/A,#N/A,FALSE,"SITUAÇÃO DIÁRIA ";#N/A,#N/A,FALSE,"7 à 7"}</definedName>
    <definedName name="GRAF_21" localSheetId="12" hidden="1">{#N/A,#N/A,FALSE,"SITUAÇÃO DIÁRIA ";#N/A,#N/A,FALSE,"7 à 7"}</definedName>
    <definedName name="GRAF_21" hidden="1">{#N/A,#N/A,FALSE,"SITUAÇÃO DIÁRIA ";#N/A,#N/A,FALSE,"7 à 7"}</definedName>
    <definedName name="graf_3" localSheetId="5" hidden="1">{#N/A,#N/A,FALSE,"SITUAÇÃO DIÁRIA ";#N/A,#N/A,FALSE,"7 à 7"}</definedName>
    <definedName name="graf_3" localSheetId="6" hidden="1">{#N/A,#N/A,FALSE,"SITUAÇÃO DIÁRIA ";#N/A,#N/A,FALSE,"7 à 7"}</definedName>
    <definedName name="graf_3" localSheetId="7" hidden="1">{#N/A,#N/A,FALSE,"SITUAÇÃO DIÁRIA ";#N/A,#N/A,FALSE,"7 à 7"}</definedName>
    <definedName name="graf_3" localSheetId="8" hidden="1">{#N/A,#N/A,FALSE,"SITUAÇÃO DIÁRIA ";#N/A,#N/A,FALSE,"7 à 7"}</definedName>
    <definedName name="graf_3" localSheetId="9" hidden="1">{#N/A,#N/A,FALSE,"SITUAÇÃO DIÁRIA ";#N/A,#N/A,FALSE,"7 à 7"}</definedName>
    <definedName name="graf_3" localSheetId="10" hidden="1">{#N/A,#N/A,FALSE,"SITUAÇÃO DIÁRIA ";#N/A,#N/A,FALSE,"7 à 7"}</definedName>
    <definedName name="graf_3" localSheetId="11" hidden="1">{#N/A,#N/A,FALSE,"SITUAÇÃO DIÁRIA ";#N/A,#N/A,FALSE,"7 à 7"}</definedName>
    <definedName name="graf_3" localSheetId="12" hidden="1">{#N/A,#N/A,FALSE,"SITUAÇÃO DIÁRIA ";#N/A,#N/A,FALSE,"7 à 7"}</definedName>
    <definedName name="graf_3" hidden="1">{#N/A,#N/A,FALSE,"SITUAÇÃO DIÁRIA ";#N/A,#N/A,FALSE,"7 à 7"}</definedName>
    <definedName name="grtgert" localSheetId="5" hidden="1">{#N/A,#N/A,TRUE,"indice";#N/A,#N/A,TRUE,"indicadores";#N/A,#N/A,TRUE,"comentarios"}</definedName>
    <definedName name="grtgert" localSheetId="6" hidden="1">{#N/A,#N/A,TRUE,"indice";#N/A,#N/A,TRUE,"indicadores";#N/A,#N/A,TRUE,"comentarios"}</definedName>
    <definedName name="grtgert" localSheetId="7" hidden="1">{#N/A,#N/A,TRUE,"indice";#N/A,#N/A,TRUE,"indicadores";#N/A,#N/A,TRUE,"comentarios"}</definedName>
    <definedName name="grtgert" localSheetId="8" hidden="1">{#N/A,#N/A,TRUE,"indice";#N/A,#N/A,TRUE,"indicadores";#N/A,#N/A,TRUE,"comentarios"}</definedName>
    <definedName name="grtgert" localSheetId="9" hidden="1">{#N/A,#N/A,TRUE,"indice";#N/A,#N/A,TRUE,"indicadores";#N/A,#N/A,TRUE,"comentarios"}</definedName>
    <definedName name="grtgert" localSheetId="10" hidden="1">{#N/A,#N/A,TRUE,"indice";#N/A,#N/A,TRUE,"indicadores";#N/A,#N/A,TRUE,"comentarios"}</definedName>
    <definedName name="grtgert" localSheetId="11" hidden="1">{#N/A,#N/A,TRUE,"indice";#N/A,#N/A,TRUE,"indicadores";#N/A,#N/A,TRUE,"comentarios"}</definedName>
    <definedName name="grtgert" localSheetId="12" hidden="1">{#N/A,#N/A,TRUE,"indice";#N/A,#N/A,TRUE,"indicadores";#N/A,#N/A,TRUE,"comentarios"}</definedName>
    <definedName name="grtgert" hidden="1">{#N/A,#N/A,TRUE,"indice";#N/A,#N/A,TRUE,"indicadores";#N/A,#N/A,TRUE,"comentarios"}</definedName>
    <definedName name="Gupob01Real" localSheetId="5" hidden="1">{#N/A,#N/A,FALSE,"Suprimentos";#N/A,#N/A,FALSE,"Medicina e Segurança";#N/A,#N/A,FALSE,"Administração";#N/A,#N/A,FALSE,"Meio Ambiente";#N/A,#N/A,FALSE,"Operação (Mina)";#N/A,#N/A,FALSE,"Operação (Porto)"}</definedName>
    <definedName name="Gupob01Real" localSheetId="6" hidden="1">{#N/A,#N/A,FALSE,"Suprimentos";#N/A,#N/A,FALSE,"Medicina e Segurança";#N/A,#N/A,FALSE,"Administração";#N/A,#N/A,FALSE,"Meio Ambiente";#N/A,#N/A,FALSE,"Operação (Mina)";#N/A,#N/A,FALSE,"Operação (Porto)"}</definedName>
    <definedName name="Gupob01Real" localSheetId="7" hidden="1">{#N/A,#N/A,FALSE,"Suprimentos";#N/A,#N/A,FALSE,"Medicina e Segurança";#N/A,#N/A,FALSE,"Administração";#N/A,#N/A,FALSE,"Meio Ambiente";#N/A,#N/A,FALSE,"Operação (Mina)";#N/A,#N/A,FALSE,"Operação (Porto)"}</definedName>
    <definedName name="Gupob01Real" localSheetId="8" hidden="1">{#N/A,#N/A,FALSE,"Suprimentos";#N/A,#N/A,FALSE,"Medicina e Segurança";#N/A,#N/A,FALSE,"Administração";#N/A,#N/A,FALSE,"Meio Ambiente";#N/A,#N/A,FALSE,"Operação (Mina)";#N/A,#N/A,FALSE,"Operação (Porto)"}</definedName>
    <definedName name="Gupob01Real" localSheetId="9" hidden="1">{#N/A,#N/A,FALSE,"Suprimentos";#N/A,#N/A,FALSE,"Medicina e Segurança";#N/A,#N/A,FALSE,"Administração";#N/A,#N/A,FALSE,"Meio Ambiente";#N/A,#N/A,FALSE,"Operação (Mina)";#N/A,#N/A,FALSE,"Operação (Porto)"}</definedName>
    <definedName name="Gupob01Real" localSheetId="10" hidden="1">{#N/A,#N/A,FALSE,"Suprimentos";#N/A,#N/A,FALSE,"Medicina e Segurança";#N/A,#N/A,FALSE,"Administração";#N/A,#N/A,FALSE,"Meio Ambiente";#N/A,#N/A,FALSE,"Operação (Mina)";#N/A,#N/A,FALSE,"Operação (Porto)"}</definedName>
    <definedName name="Gupob01Real" localSheetId="11" hidden="1">{#N/A,#N/A,FALSE,"Suprimentos";#N/A,#N/A,FALSE,"Medicina e Segurança";#N/A,#N/A,FALSE,"Administração";#N/A,#N/A,FALSE,"Meio Ambiente";#N/A,#N/A,FALSE,"Operação (Mina)";#N/A,#N/A,FALSE,"Operação (Porto)"}</definedName>
    <definedName name="Gupob01Real" localSheetId="12" hidden="1">{#N/A,#N/A,FALSE,"Suprimentos";#N/A,#N/A,FALSE,"Medicina e Segurança";#N/A,#N/A,FALSE,"Administração";#N/A,#N/A,FALSE,"Meio Ambiente";#N/A,#N/A,FALSE,"Operação (Mina)";#N/A,#N/A,FALSE,"Operação (Porto)"}</definedName>
    <definedName name="Gupob01Real" hidden="1">{#N/A,#N/A,FALSE,"Suprimentos";#N/A,#N/A,FALSE,"Medicina e Segurança";#N/A,#N/A,FALSE,"Administração";#N/A,#N/A,FALSE,"Meio Ambiente";#N/A,#N/A,FALSE,"Operação (Mina)";#N/A,#N/A,FALSE,"Operação (Porto)"}</definedName>
    <definedName name="gvgg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TML_CodePage" hidden="1">1252</definedName>
    <definedName name="HTML_Control" localSheetId="5" hidden="1">{"'teste'!$B$2:$R$49"}</definedName>
    <definedName name="HTML_Control" localSheetId="6" hidden="1">{"'teste'!$B$2:$R$49"}</definedName>
    <definedName name="HTML_Control" localSheetId="7" hidden="1">{"'teste'!$B$2:$R$49"}</definedName>
    <definedName name="HTML_Control" localSheetId="8" hidden="1">{"'teste'!$B$2:$R$49"}</definedName>
    <definedName name="HTML_Control" localSheetId="9" hidden="1">{"'teste'!$B$2:$R$49"}</definedName>
    <definedName name="HTML_Control" localSheetId="10" hidden="1">{"'teste'!$B$2:$R$49"}</definedName>
    <definedName name="HTML_Control" localSheetId="11" hidden="1">{"'teste'!$B$2:$R$49"}</definedName>
    <definedName name="HTML_Control" localSheetId="12" hidden="1">{"'teste'!$B$2:$R$49"}</definedName>
    <definedName name="HTML_Control" hidden="1">{"'teste'!$B$2:$R$49"}</definedName>
    <definedName name="HTML_Description" hidden="1">""</definedName>
    <definedName name="HTML_Email" hidden="1">"Gavaneb"</definedName>
    <definedName name="HTML_Header" hidden="1">""</definedName>
    <definedName name="HTML_LastUpdate" hidden="1">"07/07/1999"</definedName>
    <definedName name="HTML_LineAfter" hidden="1">FALSE</definedName>
    <definedName name="HTML_LineBefore" hidden="1">FALSE</definedName>
    <definedName name="HTML_Name" hidden="1">"Eduardo Sousa - R/5330"</definedName>
    <definedName name="HTML_OBDlg2" hidden="1">TRUE</definedName>
    <definedName name="HTML_OBDlg4" hidden="1">TRUE</definedName>
    <definedName name="HTML_OS" hidden="1">0</definedName>
    <definedName name="HTML_PathFile" hidden="1">"\\SUSSLSW1\gavan\relatorio\diário.htm"</definedName>
    <definedName name="HTML_Title" hidden="1">"Atendimento de Carga Geral e Trem de Passageiro"</definedName>
    <definedName name="HU" localSheetId="5" hidden="1">{"'gráf jan00'!$A$1:$AK$41"}</definedName>
    <definedName name="HU" localSheetId="6" hidden="1">{"'gráf jan00'!$A$1:$AK$41"}</definedName>
    <definedName name="HU" localSheetId="7" hidden="1">{"'gráf jan00'!$A$1:$AK$41"}</definedName>
    <definedName name="HU" localSheetId="8" hidden="1">{"'gráf jan00'!$A$1:$AK$41"}</definedName>
    <definedName name="HU" localSheetId="9" hidden="1">{"'gráf jan00'!$A$1:$AK$41"}</definedName>
    <definedName name="HU" localSheetId="10" hidden="1">{"'gráf jan00'!$A$1:$AK$41"}</definedName>
    <definedName name="HU" localSheetId="11" hidden="1">{"'gráf jan00'!$A$1:$AK$41"}</definedName>
    <definedName name="HU" localSheetId="12" hidden="1">{"'gráf jan00'!$A$1:$AK$41"}</definedName>
    <definedName name="HU" hidden="1">{"'gráf jan00'!$A$1:$AK$41"}</definedName>
    <definedName name="Intran" localSheetId="5" hidden="1">{"'teste'!$B$2:$R$49"}</definedName>
    <definedName name="Intran" localSheetId="6" hidden="1">{"'teste'!$B$2:$R$49"}</definedName>
    <definedName name="Intran" localSheetId="7" hidden="1">{"'teste'!$B$2:$R$49"}</definedName>
    <definedName name="Intran" localSheetId="8" hidden="1">{"'teste'!$B$2:$R$49"}</definedName>
    <definedName name="Intran" localSheetId="9" hidden="1">{"'teste'!$B$2:$R$49"}</definedName>
    <definedName name="Intran" localSheetId="10" hidden="1">{"'teste'!$B$2:$R$49"}</definedName>
    <definedName name="Intran" localSheetId="11" hidden="1">{"'teste'!$B$2:$R$49"}</definedName>
    <definedName name="Intran" localSheetId="12" hidden="1">{"'teste'!$B$2:$R$49"}</definedName>
    <definedName name="Intran" hidden="1">{"'teste'!$B$2:$R$49"}</definedName>
    <definedName name="INV_ECON_MENSAL" localSheetId="5" hidden="1">{#N/A,#N/A,FALSE,"DEF1";#N/A,#N/A,FALSE,"DEF2";#N/A,#N/A,FALSE,"DEF3"}</definedName>
    <definedName name="INV_ECON_MENSAL" localSheetId="6" hidden="1">{#N/A,#N/A,FALSE,"DEF1";#N/A,#N/A,FALSE,"DEF2";#N/A,#N/A,FALSE,"DEF3"}</definedName>
    <definedName name="INV_ECON_MENSAL" localSheetId="7" hidden="1">{#N/A,#N/A,FALSE,"DEF1";#N/A,#N/A,FALSE,"DEF2";#N/A,#N/A,FALSE,"DEF3"}</definedName>
    <definedName name="INV_ECON_MENSAL" localSheetId="8" hidden="1">{#N/A,#N/A,FALSE,"DEF1";#N/A,#N/A,FALSE,"DEF2";#N/A,#N/A,FALSE,"DEF3"}</definedName>
    <definedName name="INV_ECON_MENSAL" localSheetId="9" hidden="1">{#N/A,#N/A,FALSE,"DEF1";#N/A,#N/A,FALSE,"DEF2";#N/A,#N/A,FALSE,"DEF3"}</definedName>
    <definedName name="INV_ECON_MENSAL" localSheetId="10" hidden="1">{#N/A,#N/A,FALSE,"DEF1";#N/A,#N/A,FALSE,"DEF2";#N/A,#N/A,FALSE,"DEF3"}</definedName>
    <definedName name="INV_ECON_MENSAL" localSheetId="11" hidden="1">{#N/A,#N/A,FALSE,"DEF1";#N/A,#N/A,FALSE,"DEF2";#N/A,#N/A,FALSE,"DEF3"}</definedName>
    <definedName name="INV_ECON_MENSAL" localSheetId="12" hidden="1">{#N/A,#N/A,FALSE,"DEF1";#N/A,#N/A,FALSE,"DEF2";#N/A,#N/A,FALSE,"DEF3"}</definedName>
    <definedName name="INV_ECON_MENSAL" hidden="1">{#N/A,#N/A,FALSE,"DEF1";#N/A,#N/A,FALSE,"DEF2";#N/A,#N/A,FALSE,"DEF3"}</definedName>
    <definedName name="inv_financ_Mensal_desemb" localSheetId="5" hidden="1">{#N/A,#N/A,FALSE,"DEF1";#N/A,#N/A,FALSE,"DEF2";#N/A,#N/A,FALSE,"DEF3"}</definedName>
    <definedName name="inv_financ_Mensal_desemb" localSheetId="6" hidden="1">{#N/A,#N/A,FALSE,"DEF1";#N/A,#N/A,FALSE,"DEF2";#N/A,#N/A,FALSE,"DEF3"}</definedName>
    <definedName name="inv_financ_Mensal_desemb" localSheetId="7" hidden="1">{#N/A,#N/A,FALSE,"DEF1";#N/A,#N/A,FALSE,"DEF2";#N/A,#N/A,FALSE,"DEF3"}</definedName>
    <definedName name="inv_financ_Mensal_desemb" localSheetId="8" hidden="1">{#N/A,#N/A,FALSE,"DEF1";#N/A,#N/A,FALSE,"DEF2";#N/A,#N/A,FALSE,"DEF3"}</definedName>
    <definedName name="inv_financ_Mensal_desemb" localSheetId="9" hidden="1">{#N/A,#N/A,FALSE,"DEF1";#N/A,#N/A,FALSE,"DEF2";#N/A,#N/A,FALSE,"DEF3"}</definedName>
    <definedName name="inv_financ_Mensal_desemb" localSheetId="10" hidden="1">{#N/A,#N/A,FALSE,"DEF1";#N/A,#N/A,FALSE,"DEF2";#N/A,#N/A,FALSE,"DEF3"}</definedName>
    <definedName name="inv_financ_Mensal_desemb" localSheetId="11" hidden="1">{#N/A,#N/A,FALSE,"DEF1";#N/A,#N/A,FALSE,"DEF2";#N/A,#N/A,FALSE,"DEF3"}</definedName>
    <definedName name="inv_financ_Mensal_desemb" localSheetId="12" hidden="1">{#N/A,#N/A,FALSE,"DEF1";#N/A,#N/A,FALSE,"DEF2";#N/A,#N/A,FALSE,"DEF3"}</definedName>
    <definedName name="inv_financ_Mensal_desemb" hidden="1">{#N/A,#N/A,FALSE,"DEF1";#N/A,#N/A,FALSE,"DEF2";#N/A,#N/A,FALSE,"DEF3"}</definedName>
    <definedName name="j" localSheetId="5" hidden="1">{"'CptDifn'!$AA$32:$AG$32"}</definedName>
    <definedName name="j" localSheetId="6" hidden="1">{"'CptDifn'!$AA$32:$AG$32"}</definedName>
    <definedName name="j" localSheetId="7" hidden="1">{"'CptDifn'!$AA$32:$AG$32"}</definedName>
    <definedName name="j" localSheetId="8" hidden="1">{"'CptDifn'!$AA$32:$AG$32"}</definedName>
    <definedName name="j" localSheetId="9" hidden="1">{"'CptDifn'!$AA$32:$AG$32"}</definedName>
    <definedName name="j" localSheetId="10" hidden="1">{"'CptDifn'!$AA$32:$AG$32"}</definedName>
    <definedName name="j" localSheetId="11" hidden="1">{"'CptDifn'!$AA$32:$AG$32"}</definedName>
    <definedName name="j" localSheetId="12" hidden="1">{"'CptDifn'!$AA$32:$AG$32"}</definedName>
    <definedName name="j" hidden="1">{"'CptDifn'!$AA$32:$AG$32"}</definedName>
    <definedName name="jryhjtry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jhgjk" localSheetId="5" hidden="1">{"'gráf jan00'!$A$1:$AK$41"}</definedName>
    <definedName name="kjhgjk" localSheetId="6" hidden="1">{"'gráf jan00'!$A$1:$AK$41"}</definedName>
    <definedName name="kjhgjk" localSheetId="7" hidden="1">{"'gráf jan00'!$A$1:$AK$41"}</definedName>
    <definedName name="kjhgjk" localSheetId="8" hidden="1">{"'gráf jan00'!$A$1:$AK$41"}</definedName>
    <definedName name="kjhgjk" localSheetId="9" hidden="1">{"'gráf jan00'!$A$1:$AK$41"}</definedName>
    <definedName name="kjhgjk" localSheetId="10" hidden="1">{"'gráf jan00'!$A$1:$AK$41"}</definedName>
    <definedName name="kjhgjk" localSheetId="11" hidden="1">{"'gráf jan00'!$A$1:$AK$41"}</definedName>
    <definedName name="kjhgjk" localSheetId="12" hidden="1">{"'gráf jan00'!$A$1:$AK$41"}</definedName>
    <definedName name="kjhgjk" hidden="1">{"'gráf jan00'!$A$1:$AK$41"}</definedName>
    <definedName name="ko" localSheetId="5" hidden="1">{#N/A,#N/A,FALSE,"PCOL"}</definedName>
    <definedName name="ko" localSheetId="6" hidden="1">{#N/A,#N/A,FALSE,"PCOL"}</definedName>
    <definedName name="ko" localSheetId="7" hidden="1">{#N/A,#N/A,FALSE,"PCOL"}</definedName>
    <definedName name="ko" localSheetId="8" hidden="1">{#N/A,#N/A,FALSE,"PCOL"}</definedName>
    <definedName name="ko" localSheetId="9" hidden="1">{#N/A,#N/A,FALSE,"PCOL"}</definedName>
    <definedName name="ko" localSheetId="10" hidden="1">{#N/A,#N/A,FALSE,"PCOL"}</definedName>
    <definedName name="ko" localSheetId="11" hidden="1">{#N/A,#N/A,FALSE,"PCOL"}</definedName>
    <definedName name="ko" localSheetId="12" hidden="1">{#N/A,#N/A,FALSE,"PCOL"}</definedName>
    <definedName name="ko" hidden="1">{#N/A,#N/A,FALSE,"PCOL"}</definedName>
    <definedName name="let" hidden="1">"Quadro Logistico Maio"</definedName>
    <definedName name="MARIA" localSheetId="5" hidden="1">{"'gráf jan00'!$A$1:$AK$41"}</definedName>
    <definedName name="MARIA" localSheetId="6" hidden="1">{"'gráf jan00'!$A$1:$AK$41"}</definedName>
    <definedName name="MARIA" localSheetId="7" hidden="1">{"'gráf jan00'!$A$1:$AK$41"}</definedName>
    <definedName name="MARIA" localSheetId="8" hidden="1">{"'gráf jan00'!$A$1:$AK$41"}</definedName>
    <definedName name="MARIA" localSheetId="9" hidden="1">{"'gráf jan00'!$A$1:$AK$41"}</definedName>
    <definedName name="MARIA" localSheetId="10" hidden="1">{"'gráf jan00'!$A$1:$AK$41"}</definedName>
    <definedName name="MARIA" localSheetId="11" hidden="1">{"'gráf jan00'!$A$1:$AK$41"}</definedName>
    <definedName name="MARIA" localSheetId="12" hidden="1">{"'gráf jan00'!$A$1:$AK$41"}</definedName>
    <definedName name="MARIA" hidden="1">{"'gráf jan00'!$A$1:$AK$41"}</definedName>
    <definedName name="mercia" localSheetId="5" hidden="1">{"'REL CUSTODIF'!$B$1:$H$72"}</definedName>
    <definedName name="mercia" localSheetId="6" hidden="1">{"'REL CUSTODIF'!$B$1:$H$72"}</definedName>
    <definedName name="mercia" localSheetId="7" hidden="1">{"'REL CUSTODIF'!$B$1:$H$72"}</definedName>
    <definedName name="mercia" localSheetId="8" hidden="1">{"'REL CUSTODIF'!$B$1:$H$72"}</definedName>
    <definedName name="mercia" localSheetId="9" hidden="1">{"'REL CUSTODIF'!$B$1:$H$72"}</definedName>
    <definedName name="mercia" localSheetId="10" hidden="1">{"'REL CUSTODIF'!$B$1:$H$72"}</definedName>
    <definedName name="mercia" localSheetId="11" hidden="1">{"'REL CUSTODIF'!$B$1:$H$72"}</definedName>
    <definedName name="mercia" localSheetId="12" hidden="1">{"'REL CUSTODIF'!$B$1:$H$72"}</definedName>
    <definedName name="mercia" hidden="1">{"'REL CUSTODIF'!$B$1:$H$72"}</definedName>
    <definedName name="metasantigas" localSheetId="5" hidden="1">{"'gráf jan00'!$A$1:$AK$41"}</definedName>
    <definedName name="metasantigas" localSheetId="6" hidden="1">{"'gráf jan00'!$A$1:$AK$41"}</definedName>
    <definedName name="metasantigas" localSheetId="7" hidden="1">{"'gráf jan00'!$A$1:$AK$41"}</definedName>
    <definedName name="metasantigas" localSheetId="8" hidden="1">{"'gráf jan00'!$A$1:$AK$41"}</definedName>
    <definedName name="metasantigas" localSheetId="9" hidden="1">{"'gráf jan00'!$A$1:$AK$41"}</definedName>
    <definedName name="metasantigas" localSheetId="10" hidden="1">{"'gráf jan00'!$A$1:$AK$41"}</definedName>
    <definedName name="metasantigas" localSheetId="11" hidden="1">{"'gráf jan00'!$A$1:$AK$41"}</definedName>
    <definedName name="metasantigas" localSheetId="12" hidden="1">{"'gráf jan00'!$A$1:$AK$41"}</definedName>
    <definedName name="metasantigas" hidden="1">{"'gráf jan00'!$A$1:$AK$41"}</definedName>
    <definedName name="MMM" localSheetId="5" hidden="1">{"'gráf jan00'!$A$1:$AK$41"}</definedName>
    <definedName name="MMM" localSheetId="6" hidden="1">{"'gráf jan00'!$A$1:$AK$41"}</definedName>
    <definedName name="MMM" localSheetId="7" hidden="1">{"'gráf jan00'!$A$1:$AK$41"}</definedName>
    <definedName name="MMM" localSheetId="8" hidden="1">{"'gráf jan00'!$A$1:$AK$41"}</definedName>
    <definedName name="MMM" localSheetId="9" hidden="1">{"'gráf jan00'!$A$1:$AK$41"}</definedName>
    <definedName name="MMM" localSheetId="10" hidden="1">{"'gráf jan00'!$A$1:$AK$41"}</definedName>
    <definedName name="MMM" localSheetId="11" hidden="1">{"'gráf jan00'!$A$1:$AK$41"}</definedName>
    <definedName name="MMM" localSheetId="12" hidden="1">{"'gráf jan00'!$A$1:$AK$41"}</definedName>
    <definedName name="MMM" hidden="1">{"'gráf jan00'!$A$1:$AK$41"}</definedName>
    <definedName name="MOA" localSheetId="5" hidden="1">{#N/A,#N/A,FALSE,"DEF1";#N/A,#N/A,FALSE,"DEF2";#N/A,#N/A,FALSE,"DEF3"}</definedName>
    <definedName name="MOA" localSheetId="6" hidden="1">{#N/A,#N/A,FALSE,"DEF1";#N/A,#N/A,FALSE,"DEF2";#N/A,#N/A,FALSE,"DEF3"}</definedName>
    <definedName name="MOA" localSheetId="7" hidden="1">{#N/A,#N/A,FALSE,"DEF1";#N/A,#N/A,FALSE,"DEF2";#N/A,#N/A,FALSE,"DEF3"}</definedName>
    <definedName name="MOA" localSheetId="8" hidden="1">{#N/A,#N/A,FALSE,"DEF1";#N/A,#N/A,FALSE,"DEF2";#N/A,#N/A,FALSE,"DEF3"}</definedName>
    <definedName name="MOA" localSheetId="9" hidden="1">{#N/A,#N/A,FALSE,"DEF1";#N/A,#N/A,FALSE,"DEF2";#N/A,#N/A,FALSE,"DEF3"}</definedName>
    <definedName name="MOA" localSheetId="10" hidden="1">{#N/A,#N/A,FALSE,"DEF1";#N/A,#N/A,FALSE,"DEF2";#N/A,#N/A,FALSE,"DEF3"}</definedName>
    <definedName name="MOA" localSheetId="11" hidden="1">{#N/A,#N/A,FALSE,"DEF1";#N/A,#N/A,FALSE,"DEF2";#N/A,#N/A,FALSE,"DEF3"}</definedName>
    <definedName name="MOA" localSheetId="12" hidden="1">{#N/A,#N/A,FALSE,"DEF1";#N/A,#N/A,FALSE,"DEF2";#N/A,#N/A,FALSE,"DEF3"}</definedName>
    <definedName name="MOA" hidden="1">{#N/A,#N/A,FALSE,"DEF1";#N/A,#N/A,FALSE,"DEF2";#N/A,#N/A,FALSE,"DEF3"}</definedName>
    <definedName name="MODELO" localSheetId="5" hidden="1">{#N/A,#N/A,FALSE,"SITUAÇÃO DIÁRIA ";#N/A,#N/A,FALSE,"7 à 7"}</definedName>
    <definedName name="MODELO" localSheetId="6" hidden="1">{#N/A,#N/A,FALSE,"SITUAÇÃO DIÁRIA ";#N/A,#N/A,FALSE,"7 à 7"}</definedName>
    <definedName name="MODELO" localSheetId="7" hidden="1">{#N/A,#N/A,FALSE,"SITUAÇÃO DIÁRIA ";#N/A,#N/A,FALSE,"7 à 7"}</definedName>
    <definedName name="MODELO" localSheetId="8" hidden="1">{#N/A,#N/A,FALSE,"SITUAÇÃO DIÁRIA ";#N/A,#N/A,FALSE,"7 à 7"}</definedName>
    <definedName name="MODELO" localSheetId="9" hidden="1">{#N/A,#N/A,FALSE,"SITUAÇÃO DIÁRIA ";#N/A,#N/A,FALSE,"7 à 7"}</definedName>
    <definedName name="MODELO" localSheetId="10" hidden="1">{#N/A,#N/A,FALSE,"SITUAÇÃO DIÁRIA ";#N/A,#N/A,FALSE,"7 à 7"}</definedName>
    <definedName name="MODELO" localSheetId="11" hidden="1">{#N/A,#N/A,FALSE,"SITUAÇÃO DIÁRIA ";#N/A,#N/A,FALSE,"7 à 7"}</definedName>
    <definedName name="MODELO" localSheetId="12" hidden="1">{#N/A,#N/A,FALSE,"SITUAÇÃO DIÁRIA ";#N/A,#N/A,FALSE,"7 à 7"}</definedName>
    <definedName name="MODELO" hidden="1">{#N/A,#N/A,FALSE,"SITUAÇÃO DIÁRIA ";#N/A,#N/A,FALSE,"7 à 7"}</definedName>
    <definedName name="MULHRT" localSheetId="5" hidden="1">{"'gráf jan00'!$A$1:$AK$41"}</definedName>
    <definedName name="MULHRT" localSheetId="6" hidden="1">{"'gráf jan00'!$A$1:$AK$41"}</definedName>
    <definedName name="MULHRT" localSheetId="7" hidden="1">{"'gráf jan00'!$A$1:$AK$41"}</definedName>
    <definedName name="MULHRT" localSheetId="8" hidden="1">{"'gráf jan00'!$A$1:$AK$41"}</definedName>
    <definedName name="MULHRT" localSheetId="9" hidden="1">{"'gráf jan00'!$A$1:$AK$41"}</definedName>
    <definedName name="MULHRT" localSheetId="10" hidden="1">{"'gráf jan00'!$A$1:$AK$41"}</definedName>
    <definedName name="MULHRT" localSheetId="11" hidden="1">{"'gráf jan00'!$A$1:$AK$41"}</definedName>
    <definedName name="MULHRT" localSheetId="12" hidden="1">{"'gráf jan00'!$A$1:$AK$41"}</definedName>
    <definedName name="MULHRT" hidden="1">{"'gráf jan00'!$A$1:$AK$41"}</definedName>
    <definedName name="n" localSheetId="5" hidden="1">{"'CptDifn'!$AA$32:$AG$32"}</definedName>
    <definedName name="n" localSheetId="6" hidden="1">{"'CptDifn'!$AA$32:$AG$32"}</definedName>
    <definedName name="n" localSheetId="7" hidden="1">{"'CptDifn'!$AA$32:$AG$32"}</definedName>
    <definedName name="n" localSheetId="8" hidden="1">{"'CptDifn'!$AA$32:$AG$32"}</definedName>
    <definedName name="n" localSheetId="9" hidden="1">{"'CptDifn'!$AA$32:$AG$32"}</definedName>
    <definedName name="n" localSheetId="10" hidden="1">{"'CptDifn'!$AA$32:$AG$32"}</definedName>
    <definedName name="n" localSheetId="11" hidden="1">{"'CptDifn'!$AA$32:$AG$32"}</definedName>
    <definedName name="n" localSheetId="12" hidden="1">{"'CptDifn'!$AA$32:$AG$32"}</definedName>
    <definedName name="n" hidden="1">{"'CptDifn'!$AA$32:$AG$32"}</definedName>
    <definedName name="N.Ferrosos" localSheetId="5" hidden="1">{"'CptDifn'!$AA$32:$AG$32"}</definedName>
    <definedName name="N.Ferrosos" localSheetId="6" hidden="1">{"'CptDifn'!$AA$32:$AG$32"}</definedName>
    <definedName name="N.Ferrosos" localSheetId="7" hidden="1">{"'CptDifn'!$AA$32:$AG$32"}</definedName>
    <definedName name="N.Ferrosos" localSheetId="8" hidden="1">{"'CptDifn'!$AA$32:$AG$32"}</definedName>
    <definedName name="N.Ferrosos" localSheetId="9" hidden="1">{"'CptDifn'!$AA$32:$AG$32"}</definedName>
    <definedName name="N.Ferrosos" localSheetId="10" hidden="1">{"'CptDifn'!$AA$32:$AG$32"}</definedName>
    <definedName name="N.Ferrosos" localSheetId="11" hidden="1">{"'CptDifn'!$AA$32:$AG$32"}</definedName>
    <definedName name="N.Ferrosos" localSheetId="12" hidden="1">{"'CptDifn'!$AA$32:$AG$32"}</definedName>
    <definedName name="N.Ferrosos" hidden="1">{"'CptDifn'!$AA$32:$AG$32"}</definedName>
    <definedName name="negócio" localSheetId="5" hidden="1">{"'gráf jan00'!$A$1:$AK$41"}</definedName>
    <definedName name="negócio" localSheetId="6" hidden="1">{"'gráf jan00'!$A$1:$AK$41"}</definedName>
    <definedName name="negócio" localSheetId="7" hidden="1">{"'gráf jan00'!$A$1:$AK$41"}</definedName>
    <definedName name="negócio" localSheetId="8" hidden="1">{"'gráf jan00'!$A$1:$AK$41"}</definedName>
    <definedName name="negócio" localSheetId="9" hidden="1">{"'gráf jan00'!$A$1:$AK$41"}</definedName>
    <definedName name="negócio" localSheetId="10" hidden="1">{"'gráf jan00'!$A$1:$AK$41"}</definedName>
    <definedName name="negócio" localSheetId="11" hidden="1">{"'gráf jan00'!$A$1:$AK$41"}</definedName>
    <definedName name="negócio" localSheetId="12" hidden="1">{"'gráf jan00'!$A$1:$AK$41"}</definedName>
    <definedName name="negócio" hidden="1">{"'gráf jan00'!$A$1:$AK$41"}</definedName>
    <definedName name="o" localSheetId="5" hidden="1">{"'CptDifn'!$AA$32:$AG$32"}</definedName>
    <definedName name="o" localSheetId="6" hidden="1">{"'CptDifn'!$AA$32:$AG$32"}</definedName>
    <definedName name="o" localSheetId="7" hidden="1">{"'CptDifn'!$AA$32:$AG$32"}</definedName>
    <definedName name="o" localSheetId="8" hidden="1">{"'CptDifn'!$AA$32:$AG$32"}</definedName>
    <definedName name="o" localSheetId="9" hidden="1">{"'CptDifn'!$AA$32:$AG$32"}</definedName>
    <definedName name="o" localSheetId="10" hidden="1">{"'CptDifn'!$AA$32:$AG$32"}</definedName>
    <definedName name="o" localSheetId="11" hidden="1">{"'CptDifn'!$AA$32:$AG$32"}</definedName>
    <definedName name="o" localSheetId="12" hidden="1">{"'CptDifn'!$AA$32:$AG$32"}</definedName>
    <definedName name="o" hidden="1">{"'CptDifn'!$AA$32:$AG$32"}</definedName>
    <definedName name="OUTUBRO" localSheetId="5" hidden="1">{#N/A,#N/A,FALSE,"SITUAÇÃO DIÁRIA ";#N/A,#N/A,FALSE,"7 à 7"}</definedName>
    <definedName name="OUTUBRO" localSheetId="6" hidden="1">{#N/A,#N/A,FALSE,"SITUAÇÃO DIÁRIA ";#N/A,#N/A,FALSE,"7 à 7"}</definedName>
    <definedName name="OUTUBRO" localSheetId="7" hidden="1">{#N/A,#N/A,FALSE,"SITUAÇÃO DIÁRIA ";#N/A,#N/A,FALSE,"7 à 7"}</definedName>
    <definedName name="OUTUBRO" localSheetId="8" hidden="1">{#N/A,#N/A,FALSE,"SITUAÇÃO DIÁRIA ";#N/A,#N/A,FALSE,"7 à 7"}</definedName>
    <definedName name="OUTUBRO" localSheetId="9" hidden="1">{#N/A,#N/A,FALSE,"SITUAÇÃO DIÁRIA ";#N/A,#N/A,FALSE,"7 à 7"}</definedName>
    <definedName name="OUTUBRO" localSheetId="10" hidden="1">{#N/A,#N/A,FALSE,"SITUAÇÃO DIÁRIA ";#N/A,#N/A,FALSE,"7 à 7"}</definedName>
    <definedName name="OUTUBRO" localSheetId="11" hidden="1">{#N/A,#N/A,FALSE,"SITUAÇÃO DIÁRIA ";#N/A,#N/A,FALSE,"7 à 7"}</definedName>
    <definedName name="OUTUBRO" localSheetId="12" hidden="1">{#N/A,#N/A,FALSE,"SITUAÇÃO DIÁRIA ";#N/A,#N/A,FALSE,"7 à 7"}</definedName>
    <definedName name="OUTUBRO" hidden="1">{#N/A,#N/A,FALSE,"SITUAÇÃO DIÁRIA ";#N/A,#N/A,FALSE,"7 à 7"}</definedName>
    <definedName name="P" localSheetId="5" hidden="1">{"'gráf jan00'!$A$1:$AK$41"}</definedName>
    <definedName name="P" localSheetId="6" hidden="1">{"'gráf jan00'!$A$1:$AK$41"}</definedName>
    <definedName name="P" localSheetId="7" hidden="1">{"'gráf jan00'!$A$1:$AK$41"}</definedName>
    <definedName name="P" localSheetId="8" hidden="1">{"'gráf jan00'!$A$1:$AK$41"}</definedName>
    <definedName name="P" localSheetId="9" hidden="1">{"'gráf jan00'!$A$1:$AK$41"}</definedName>
    <definedName name="P" localSheetId="10" hidden="1">{"'gráf jan00'!$A$1:$AK$41"}</definedName>
    <definedName name="P" localSheetId="11" hidden="1">{"'gráf jan00'!$A$1:$AK$41"}</definedName>
    <definedName name="P" localSheetId="12" hidden="1">{"'gráf jan00'!$A$1:$AK$41"}</definedName>
    <definedName name="P" hidden="1">{"'gráf jan00'!$A$1:$AK$41"}</definedName>
    <definedName name="pata" localSheetId="5" hidden="1">{#N/A,#N/A,FALSE,"SITUAÇÃO DIÁRIA ";#N/A,#N/A,FALSE,"7 à 7"}</definedName>
    <definedName name="pata" localSheetId="6" hidden="1">{#N/A,#N/A,FALSE,"SITUAÇÃO DIÁRIA ";#N/A,#N/A,FALSE,"7 à 7"}</definedName>
    <definedName name="pata" localSheetId="7" hidden="1">{#N/A,#N/A,FALSE,"SITUAÇÃO DIÁRIA ";#N/A,#N/A,FALSE,"7 à 7"}</definedName>
    <definedName name="pata" localSheetId="8" hidden="1">{#N/A,#N/A,FALSE,"SITUAÇÃO DIÁRIA ";#N/A,#N/A,FALSE,"7 à 7"}</definedName>
    <definedName name="pata" localSheetId="9" hidden="1">{#N/A,#N/A,FALSE,"SITUAÇÃO DIÁRIA ";#N/A,#N/A,FALSE,"7 à 7"}</definedName>
    <definedName name="pata" localSheetId="10" hidden="1">{#N/A,#N/A,FALSE,"SITUAÇÃO DIÁRIA ";#N/A,#N/A,FALSE,"7 à 7"}</definedName>
    <definedName name="pata" localSheetId="11" hidden="1">{#N/A,#N/A,FALSE,"SITUAÇÃO DIÁRIA ";#N/A,#N/A,FALSE,"7 à 7"}</definedName>
    <definedName name="pata" localSheetId="12" hidden="1">{#N/A,#N/A,FALSE,"SITUAÇÃO DIÁRIA ";#N/A,#N/A,FALSE,"7 à 7"}</definedName>
    <definedName name="pata" hidden="1">{#N/A,#N/A,FALSE,"SITUAÇÃO DIÁRIA ";#N/A,#N/A,FALSE,"7 à 7"}</definedName>
    <definedName name="PAZ.COM.N" localSheetId="5" hidden="1">{"'TelRDAV'!$A$1:$T$20"}</definedName>
    <definedName name="PAZ.COM.N" localSheetId="6" hidden="1">{"'TelRDAV'!$A$1:$T$20"}</definedName>
    <definedName name="PAZ.COM.N" localSheetId="7" hidden="1">{"'TelRDAV'!$A$1:$T$20"}</definedName>
    <definedName name="PAZ.COM.N" localSheetId="8" hidden="1">{"'TelRDAV'!$A$1:$T$20"}</definedName>
    <definedName name="PAZ.COM.N" localSheetId="9" hidden="1">{"'TelRDAV'!$A$1:$T$20"}</definedName>
    <definedName name="PAZ.COM.N" localSheetId="10" hidden="1">{"'TelRDAV'!$A$1:$T$20"}</definedName>
    <definedName name="PAZ.COM.N" localSheetId="11" hidden="1">{"'TelRDAV'!$A$1:$T$20"}</definedName>
    <definedName name="PAZ.COM.N" localSheetId="12" hidden="1">{"'TelRDAV'!$A$1:$T$20"}</definedName>
    <definedName name="PAZ.COM.N" hidden="1">{"'TelRDAV'!$A$1:$T$20"}</definedName>
    <definedName name="PDCA" localSheetId="5" hidden="1">{"'RR'!$A$2:$E$81"}</definedName>
    <definedName name="PDCA" localSheetId="6" hidden="1">{"'RR'!$A$2:$E$81"}</definedName>
    <definedName name="PDCA" localSheetId="7" hidden="1">{"'RR'!$A$2:$E$81"}</definedName>
    <definedName name="PDCA" localSheetId="8" hidden="1">{"'RR'!$A$2:$E$81"}</definedName>
    <definedName name="PDCA" localSheetId="9" hidden="1">{"'RR'!$A$2:$E$81"}</definedName>
    <definedName name="PDCA" localSheetId="10" hidden="1">{"'RR'!$A$2:$E$81"}</definedName>
    <definedName name="PDCA" localSheetId="11" hidden="1">{"'RR'!$A$2:$E$81"}</definedName>
    <definedName name="PDCA" localSheetId="12" hidden="1">{"'RR'!$A$2:$E$81"}</definedName>
    <definedName name="PDCA" hidden="1">{"'RR'!$A$2:$E$81"}</definedName>
    <definedName name="PPRA" localSheetId="5" hidden="1">{"'CptDifn'!$AA$32:$AG$32"}</definedName>
    <definedName name="PPRA" localSheetId="6" hidden="1">{"'CptDifn'!$AA$32:$AG$32"}</definedName>
    <definedName name="PPRA" localSheetId="7" hidden="1">{"'CptDifn'!$AA$32:$AG$32"}</definedName>
    <definedName name="PPRA" localSheetId="8" hidden="1">{"'CptDifn'!$AA$32:$AG$32"}</definedName>
    <definedName name="PPRA" localSheetId="9" hidden="1">{"'CptDifn'!$AA$32:$AG$32"}</definedName>
    <definedName name="PPRA" localSheetId="10" hidden="1">{"'CptDifn'!$AA$32:$AG$32"}</definedName>
    <definedName name="PPRA" localSheetId="11" hidden="1">{"'CptDifn'!$AA$32:$AG$32"}</definedName>
    <definedName name="PPRA" localSheetId="12" hidden="1">{"'CptDifn'!$AA$32:$AG$32"}</definedName>
    <definedName name="PPRA" hidden="1">{"'CptDifn'!$AA$32:$AG$32"}</definedName>
    <definedName name="Prog.Excel._Set" localSheetId="5" hidden="1">{"'teste'!$B$2:$R$49"}</definedName>
    <definedName name="Prog.Excel._Set" localSheetId="6" hidden="1">{"'teste'!$B$2:$R$49"}</definedName>
    <definedName name="Prog.Excel._Set" localSheetId="7" hidden="1">{"'teste'!$B$2:$R$49"}</definedName>
    <definedName name="Prog.Excel._Set" localSheetId="8" hidden="1">{"'teste'!$B$2:$R$49"}</definedName>
    <definedName name="Prog.Excel._Set" localSheetId="9" hidden="1">{"'teste'!$B$2:$R$49"}</definedName>
    <definedName name="Prog.Excel._Set" localSheetId="10" hidden="1">{"'teste'!$B$2:$R$49"}</definedName>
    <definedName name="Prog.Excel._Set" localSheetId="11" hidden="1">{"'teste'!$B$2:$R$49"}</definedName>
    <definedName name="Prog.Excel._Set" localSheetId="12" hidden="1">{"'teste'!$B$2:$R$49"}</definedName>
    <definedName name="Prog.Excel._Set" hidden="1">{"'teste'!$B$2:$R$49"}</definedName>
    <definedName name="proposta" localSheetId="5" hidden="1">{"'Quadro'!$A$4:$BG$78"}</definedName>
    <definedName name="proposta" localSheetId="6" hidden="1">{"'Quadro'!$A$4:$BG$78"}</definedName>
    <definedName name="proposta" localSheetId="7" hidden="1">{"'Quadro'!$A$4:$BG$78"}</definedName>
    <definedName name="proposta" localSheetId="8" hidden="1">{"'Quadro'!$A$4:$BG$78"}</definedName>
    <definedName name="proposta" localSheetId="9" hidden="1">{"'Quadro'!$A$4:$BG$78"}</definedName>
    <definedName name="proposta" localSheetId="10" hidden="1">{"'Quadro'!$A$4:$BG$78"}</definedName>
    <definedName name="proposta" localSheetId="11" hidden="1">{"'Quadro'!$A$4:$BG$78"}</definedName>
    <definedName name="proposta" localSheetId="12" hidden="1">{"'Quadro'!$A$4:$BG$78"}</definedName>
    <definedName name="proposta" hidden="1">{"'Quadro'!$A$4:$BG$78"}</definedName>
    <definedName name="PRRA" localSheetId="5" hidden="1">{"'CptDifn'!$AA$32:$AG$32"}</definedName>
    <definedName name="PRRA" localSheetId="6" hidden="1">{"'CptDifn'!$AA$32:$AG$32"}</definedName>
    <definedName name="PRRA" localSheetId="7" hidden="1">{"'CptDifn'!$AA$32:$AG$32"}</definedName>
    <definedName name="PRRA" localSheetId="8" hidden="1">{"'CptDifn'!$AA$32:$AG$32"}</definedName>
    <definedName name="PRRA" localSheetId="9" hidden="1">{"'CptDifn'!$AA$32:$AG$32"}</definedName>
    <definedName name="PRRA" localSheetId="10" hidden="1">{"'CptDifn'!$AA$32:$AG$32"}</definedName>
    <definedName name="PRRA" localSheetId="11" hidden="1">{"'CptDifn'!$AA$32:$AG$32"}</definedName>
    <definedName name="PRRA" localSheetId="12" hidden="1">{"'CptDifn'!$AA$32:$AG$32"}</definedName>
    <definedName name="PRRA" hidden="1">{"'CptDifn'!$AA$32:$AG$32"}</definedName>
    <definedName name="q" localSheetId="5" hidden="1">{"'CptDifn'!$AA$32:$AG$32"}</definedName>
    <definedName name="q" localSheetId="6" hidden="1">{"'CptDifn'!$AA$32:$AG$32"}</definedName>
    <definedName name="q" localSheetId="7" hidden="1">{"'CptDifn'!$AA$32:$AG$32"}</definedName>
    <definedName name="q" localSheetId="8" hidden="1">{"'CptDifn'!$AA$32:$AG$32"}</definedName>
    <definedName name="q" localSheetId="9" hidden="1">{"'CptDifn'!$AA$32:$AG$32"}</definedName>
    <definedName name="q" localSheetId="10" hidden="1">{"'CptDifn'!$AA$32:$AG$32"}</definedName>
    <definedName name="q" localSheetId="11" hidden="1">{"'CptDifn'!$AA$32:$AG$32"}</definedName>
    <definedName name="q" localSheetId="12" hidden="1">{"'CptDifn'!$AA$32:$AG$32"}</definedName>
    <definedName name="q" hidden="1">{"'CptDifn'!$AA$32:$AG$32"}</definedName>
    <definedName name="QQ" localSheetId="5" hidden="1">{"'gráf jan00'!$A$1:$AK$41"}</definedName>
    <definedName name="QQ" localSheetId="6" hidden="1">{"'gráf jan00'!$A$1:$AK$41"}</definedName>
    <definedName name="QQ" localSheetId="7" hidden="1">{"'gráf jan00'!$A$1:$AK$41"}</definedName>
    <definedName name="QQ" localSheetId="8" hidden="1">{"'gráf jan00'!$A$1:$AK$41"}</definedName>
    <definedName name="QQ" localSheetId="9" hidden="1">{"'gráf jan00'!$A$1:$AK$41"}</definedName>
    <definedName name="QQ" localSheetId="10" hidden="1">{"'gráf jan00'!$A$1:$AK$41"}</definedName>
    <definedName name="QQ" localSheetId="11" hidden="1">{"'gráf jan00'!$A$1:$AK$41"}</definedName>
    <definedName name="QQ" localSheetId="12" hidden="1">{"'gráf jan00'!$A$1:$AK$41"}</definedName>
    <definedName name="QQ" hidden="1">{"'gráf jan00'!$A$1:$AK$41"}</definedName>
    <definedName name="QQQQ" localSheetId="5" hidden="1">{"'gráf jan00'!$A$1:$AK$41"}</definedName>
    <definedName name="QQQQ" localSheetId="6" hidden="1">{"'gráf jan00'!$A$1:$AK$41"}</definedName>
    <definedName name="QQQQ" localSheetId="7" hidden="1">{"'gráf jan00'!$A$1:$AK$41"}</definedName>
    <definedName name="QQQQ" localSheetId="8" hidden="1">{"'gráf jan00'!$A$1:$AK$41"}</definedName>
    <definedName name="QQQQ" localSheetId="9" hidden="1">{"'gráf jan00'!$A$1:$AK$41"}</definedName>
    <definedName name="QQQQ" localSheetId="10" hidden="1">{"'gráf jan00'!$A$1:$AK$41"}</definedName>
    <definedName name="QQQQ" localSheetId="11" hidden="1">{"'gráf jan00'!$A$1:$AK$41"}</definedName>
    <definedName name="QQQQ" localSheetId="12" hidden="1">{"'gráf jan00'!$A$1:$AK$41"}</definedName>
    <definedName name="QQQQ" hidden="1">{"'gráf jan00'!$A$1:$AK$41"}</definedName>
    <definedName name="qqqqqq" localSheetId="5" hidden="1">{"'gráf jan00'!$A$1:$AK$41"}</definedName>
    <definedName name="qqqqqq" localSheetId="6" hidden="1">{"'gráf jan00'!$A$1:$AK$41"}</definedName>
    <definedName name="qqqqqq" localSheetId="7" hidden="1">{"'gráf jan00'!$A$1:$AK$41"}</definedName>
    <definedName name="qqqqqq" localSheetId="8" hidden="1">{"'gráf jan00'!$A$1:$AK$41"}</definedName>
    <definedName name="qqqqqq" localSheetId="9" hidden="1">{"'gráf jan00'!$A$1:$AK$41"}</definedName>
    <definedName name="qqqqqq" localSheetId="10" hidden="1">{"'gráf jan00'!$A$1:$AK$41"}</definedName>
    <definedName name="qqqqqq" localSheetId="11" hidden="1">{"'gráf jan00'!$A$1:$AK$41"}</definedName>
    <definedName name="qqqqqq" localSheetId="12" hidden="1">{"'gráf jan00'!$A$1:$AK$41"}</definedName>
    <definedName name="qqqqqq" hidden="1">{"'gráf jan00'!$A$1:$AK$41"}</definedName>
    <definedName name="QW" localSheetId="5" hidden="1">{#N/A,#N/A,TRUE,"K2 e MEIA";#N/A,#N/A,TRUE,"K3";#N/A,#N/A,TRUE,"K4";#N/A,#N/A,TRUE,"PERFIL U";#N/A,#N/A,TRUE,"BCHA"}</definedName>
    <definedName name="QW" localSheetId="6" hidden="1">{#N/A,#N/A,TRUE,"K2 e MEIA";#N/A,#N/A,TRUE,"K3";#N/A,#N/A,TRUE,"K4";#N/A,#N/A,TRUE,"PERFIL U";#N/A,#N/A,TRUE,"BCHA"}</definedName>
    <definedName name="QW" localSheetId="7" hidden="1">{#N/A,#N/A,TRUE,"K2 e MEIA";#N/A,#N/A,TRUE,"K3";#N/A,#N/A,TRUE,"K4";#N/A,#N/A,TRUE,"PERFIL U";#N/A,#N/A,TRUE,"BCHA"}</definedName>
    <definedName name="QW" localSheetId="8" hidden="1">{#N/A,#N/A,TRUE,"K2 e MEIA";#N/A,#N/A,TRUE,"K3";#N/A,#N/A,TRUE,"K4";#N/A,#N/A,TRUE,"PERFIL U";#N/A,#N/A,TRUE,"BCHA"}</definedName>
    <definedName name="QW" localSheetId="9" hidden="1">{#N/A,#N/A,TRUE,"K2 e MEIA";#N/A,#N/A,TRUE,"K3";#N/A,#N/A,TRUE,"K4";#N/A,#N/A,TRUE,"PERFIL U";#N/A,#N/A,TRUE,"BCHA"}</definedName>
    <definedName name="QW" localSheetId="10" hidden="1">{#N/A,#N/A,TRUE,"K2 e MEIA";#N/A,#N/A,TRUE,"K3";#N/A,#N/A,TRUE,"K4";#N/A,#N/A,TRUE,"PERFIL U";#N/A,#N/A,TRUE,"BCHA"}</definedName>
    <definedName name="QW" localSheetId="11" hidden="1">{#N/A,#N/A,TRUE,"K2 e MEIA";#N/A,#N/A,TRUE,"K3";#N/A,#N/A,TRUE,"K4";#N/A,#N/A,TRUE,"PERFIL U";#N/A,#N/A,TRUE,"BCHA"}</definedName>
    <definedName name="QW" localSheetId="12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Resumo1" localSheetId="5" hidden="1">{"'teste'!$B$2:$R$49"}</definedName>
    <definedName name="Resumo1" localSheetId="6" hidden="1">{"'teste'!$B$2:$R$49"}</definedName>
    <definedName name="Resumo1" localSheetId="7" hidden="1">{"'teste'!$B$2:$R$49"}</definedName>
    <definedName name="Resumo1" localSheetId="8" hidden="1">{"'teste'!$B$2:$R$49"}</definedName>
    <definedName name="Resumo1" localSheetId="9" hidden="1">{"'teste'!$B$2:$R$49"}</definedName>
    <definedName name="Resumo1" localSheetId="10" hidden="1">{"'teste'!$B$2:$R$49"}</definedName>
    <definedName name="Resumo1" localSheetId="11" hidden="1">{"'teste'!$B$2:$R$49"}</definedName>
    <definedName name="Resumo1" localSheetId="12" hidden="1">{"'teste'!$B$2:$R$49"}</definedName>
    <definedName name="Resumo1" hidden="1">{"'teste'!$B$2:$R$49"}</definedName>
    <definedName name="reuyre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r" localSheetId="5" hidden="1">{"'CptDifn'!$AA$32:$AG$32"}</definedName>
    <definedName name="rr" localSheetId="6" hidden="1">{"'CptDifn'!$AA$32:$AG$32"}</definedName>
    <definedName name="rr" localSheetId="7" hidden="1">{"'CptDifn'!$AA$32:$AG$32"}</definedName>
    <definedName name="rr" localSheetId="8" hidden="1">{"'CptDifn'!$AA$32:$AG$32"}</definedName>
    <definedName name="rr" localSheetId="9" hidden="1">{"'CptDifn'!$AA$32:$AG$32"}</definedName>
    <definedName name="rr" localSheetId="10" hidden="1">{"'CptDifn'!$AA$32:$AG$32"}</definedName>
    <definedName name="rr" localSheetId="11" hidden="1">{"'CptDifn'!$AA$32:$AG$32"}</definedName>
    <definedName name="rr" localSheetId="12" hidden="1">{"'CptDifn'!$AA$32:$AG$32"}</definedName>
    <definedName name="rr" hidden="1">{"'CptDifn'!$AA$32:$AG$32"}</definedName>
    <definedName name="rrr" localSheetId="5" hidden="1">{#N/A,#N/A,FALSE,"PCOL"}</definedName>
    <definedName name="rrr" localSheetId="6" hidden="1">{#N/A,#N/A,FALSE,"PCOL"}</definedName>
    <definedName name="rrr" localSheetId="7" hidden="1">{#N/A,#N/A,FALSE,"PCOL"}</definedName>
    <definedName name="rrr" localSheetId="8" hidden="1">{#N/A,#N/A,FALSE,"PCOL"}</definedName>
    <definedName name="rrr" localSheetId="9" hidden="1">{#N/A,#N/A,FALSE,"PCOL"}</definedName>
    <definedName name="rrr" localSheetId="10" hidden="1">{#N/A,#N/A,FALSE,"PCOL"}</definedName>
    <definedName name="rrr" localSheetId="11" hidden="1">{#N/A,#N/A,FALSE,"PCOL"}</definedName>
    <definedName name="rrr" localSheetId="12" hidden="1">{#N/A,#N/A,FALSE,"PCOL"}</definedName>
    <definedName name="rrr" hidden="1">{#N/A,#N/A,FALSE,"PCOL"}</definedName>
    <definedName name="s" localSheetId="5" hidden="1">{"'CptDifn'!$AA$32:$AG$32"}</definedName>
    <definedName name="s" localSheetId="6" hidden="1">{"'CptDifn'!$AA$32:$AG$32"}</definedName>
    <definedName name="s" localSheetId="7" hidden="1">{"'CptDifn'!$AA$32:$AG$32"}</definedName>
    <definedName name="s" localSheetId="8" hidden="1">{"'CptDifn'!$AA$32:$AG$32"}</definedName>
    <definedName name="s" localSheetId="9" hidden="1">{"'CptDifn'!$AA$32:$AG$32"}</definedName>
    <definedName name="s" localSheetId="10" hidden="1">{"'CptDifn'!$AA$32:$AG$32"}</definedName>
    <definedName name="s" localSheetId="11" hidden="1">{"'CptDifn'!$AA$32:$AG$32"}</definedName>
    <definedName name="s" localSheetId="12" hidden="1">{"'CptDifn'!$AA$32:$AG$32"}</definedName>
    <definedName name="s" hidden="1">{"'CptDifn'!$AA$32:$AG$32"}</definedName>
    <definedName name="sac" localSheetId="5" hidden="1">{#N/A,#N/A,FALSE,"PCOL"}</definedName>
    <definedName name="sac" localSheetId="6" hidden="1">{#N/A,#N/A,FALSE,"PCOL"}</definedName>
    <definedName name="sac" localSheetId="7" hidden="1">{#N/A,#N/A,FALSE,"PCOL"}</definedName>
    <definedName name="sac" localSheetId="8" hidden="1">{#N/A,#N/A,FALSE,"PCOL"}</definedName>
    <definedName name="sac" localSheetId="9" hidden="1">{#N/A,#N/A,FALSE,"PCOL"}</definedName>
    <definedName name="sac" localSheetId="10" hidden="1">{#N/A,#N/A,FALSE,"PCOL"}</definedName>
    <definedName name="sac" localSheetId="11" hidden="1">{#N/A,#N/A,FALSE,"PCOL"}</definedName>
    <definedName name="sac" localSheetId="12" hidden="1">{#N/A,#N/A,FALSE,"PCOL"}</definedName>
    <definedName name="sac" hidden="1">{#N/A,#N/A,FALSE,"PCOL"}</definedName>
    <definedName name="saquinho" localSheetId="5" hidden="1">{#N/A,#N/A,FALSE,"PCOL"}</definedName>
    <definedName name="saquinho" localSheetId="6" hidden="1">{#N/A,#N/A,FALSE,"PCOL"}</definedName>
    <definedName name="saquinho" localSheetId="7" hidden="1">{#N/A,#N/A,FALSE,"PCOL"}</definedName>
    <definedName name="saquinho" localSheetId="8" hidden="1">{#N/A,#N/A,FALSE,"PCOL"}</definedName>
    <definedName name="saquinho" localSheetId="9" hidden="1">{#N/A,#N/A,FALSE,"PCOL"}</definedName>
    <definedName name="saquinho" localSheetId="10" hidden="1">{#N/A,#N/A,FALSE,"PCOL"}</definedName>
    <definedName name="saquinho" localSheetId="11" hidden="1">{#N/A,#N/A,FALSE,"PCOL"}</definedName>
    <definedName name="saquinho" localSheetId="12" hidden="1">{#N/A,#N/A,FALSE,"PCOL"}</definedName>
    <definedName name="saquinho" hidden="1">{#N/A,#N/A,FALSE,"PCOL"}</definedName>
    <definedName name="sargtwregwer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DFFDFDF" localSheetId="5" hidden="1">{"'gráf jan00'!$A$1:$AK$41"}</definedName>
    <definedName name="SDFFDFDF" localSheetId="6" hidden="1">{"'gráf jan00'!$A$1:$AK$41"}</definedName>
    <definedName name="SDFFDFDF" localSheetId="7" hidden="1">{"'gráf jan00'!$A$1:$AK$41"}</definedName>
    <definedName name="SDFFDFDF" localSheetId="8" hidden="1">{"'gráf jan00'!$A$1:$AK$41"}</definedName>
    <definedName name="SDFFDFDF" localSheetId="9" hidden="1">{"'gráf jan00'!$A$1:$AK$41"}</definedName>
    <definedName name="SDFFDFDF" localSheetId="10" hidden="1">{"'gráf jan00'!$A$1:$AK$41"}</definedName>
    <definedName name="SDFFDFDF" localSheetId="11" hidden="1">{"'gráf jan00'!$A$1:$AK$41"}</definedName>
    <definedName name="SDFFDFDF" localSheetId="12" hidden="1">{"'gráf jan00'!$A$1:$AK$41"}</definedName>
    <definedName name="SDFFDFDF" hidden="1">{"'gráf jan00'!$A$1:$AK$41"}</definedName>
    <definedName name="ss" localSheetId="5" hidden="1">{#N/A,#N/A,FALSE,"PCOL"}</definedName>
    <definedName name="ss" localSheetId="6" hidden="1">{#N/A,#N/A,FALSE,"PCOL"}</definedName>
    <definedName name="ss" localSheetId="7" hidden="1">{#N/A,#N/A,FALSE,"PCOL"}</definedName>
    <definedName name="ss" localSheetId="8" hidden="1">{#N/A,#N/A,FALSE,"PCOL"}</definedName>
    <definedName name="ss" localSheetId="9" hidden="1">{#N/A,#N/A,FALSE,"PCOL"}</definedName>
    <definedName name="ss" localSheetId="10" hidden="1">{#N/A,#N/A,FALSE,"PCOL"}</definedName>
    <definedName name="ss" localSheetId="11" hidden="1">{#N/A,#N/A,FALSE,"PCOL"}</definedName>
    <definedName name="ss" localSheetId="12" hidden="1">{#N/A,#N/A,FALSE,"PCOL"}</definedName>
    <definedName name="ss" hidden="1">{#N/A,#N/A,FALSE,"PCOL"}</definedName>
    <definedName name="sss" localSheetId="5" hidden="1">{"'CptDifn'!$AA$32:$AG$32"}</definedName>
    <definedName name="sss" localSheetId="6" hidden="1">{"'CptDifn'!$AA$32:$AG$32"}</definedName>
    <definedName name="sss" localSheetId="7" hidden="1">{"'CptDifn'!$AA$32:$AG$32"}</definedName>
    <definedName name="sss" localSheetId="8" hidden="1">{"'CptDifn'!$AA$32:$AG$32"}</definedName>
    <definedName name="sss" localSheetId="9" hidden="1">{"'CptDifn'!$AA$32:$AG$32"}</definedName>
    <definedName name="sss" localSheetId="10" hidden="1">{"'CptDifn'!$AA$32:$AG$32"}</definedName>
    <definedName name="sss" localSheetId="11" hidden="1">{"'CptDifn'!$AA$32:$AG$32"}</definedName>
    <definedName name="sss" localSheetId="12" hidden="1">{"'CptDifn'!$AA$32:$AG$32"}</definedName>
    <definedName name="sss" hidden="1">{"'CptDifn'!$AA$32:$AG$32"}</definedName>
    <definedName name="sssss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" localSheetId="5" hidden="1">{"'CptDifn'!$AA$32:$AG$32"}</definedName>
    <definedName name="t" localSheetId="6" hidden="1">{"'CptDifn'!$AA$32:$AG$32"}</definedName>
    <definedName name="t" localSheetId="7" hidden="1">{"'CptDifn'!$AA$32:$AG$32"}</definedName>
    <definedName name="t" localSheetId="8" hidden="1">{"'CptDifn'!$AA$32:$AG$32"}</definedName>
    <definedName name="t" localSheetId="9" hidden="1">{"'CptDifn'!$AA$32:$AG$32"}</definedName>
    <definedName name="t" localSheetId="10" hidden="1">{"'CptDifn'!$AA$32:$AG$32"}</definedName>
    <definedName name="t" localSheetId="11" hidden="1">{"'CptDifn'!$AA$32:$AG$32"}</definedName>
    <definedName name="t" localSheetId="12" hidden="1">{"'CptDifn'!$AA$32:$AG$32"}</definedName>
    <definedName name="t" hidden="1">{"'CptDifn'!$AA$32:$AG$32"}</definedName>
    <definedName name="TEMP" localSheetId="5" hidden="1">{#N/A,#N/A,FALSE,"PCOL"}</definedName>
    <definedName name="TEMP" localSheetId="6" hidden="1">{#N/A,#N/A,FALSE,"PCOL"}</definedName>
    <definedName name="TEMP" localSheetId="7" hidden="1">{#N/A,#N/A,FALSE,"PCOL"}</definedName>
    <definedName name="TEMP" localSheetId="8" hidden="1">{#N/A,#N/A,FALSE,"PCOL"}</definedName>
    <definedName name="TEMP" localSheetId="9" hidden="1">{#N/A,#N/A,FALSE,"PCOL"}</definedName>
    <definedName name="TEMP" localSheetId="10" hidden="1">{#N/A,#N/A,FALSE,"PCOL"}</definedName>
    <definedName name="TEMP" localSheetId="11" hidden="1">{#N/A,#N/A,FALSE,"PCOL"}</definedName>
    <definedName name="TEMP" localSheetId="12" hidden="1">{#N/A,#N/A,FALSE,"PCOL"}</definedName>
    <definedName name="TEMP" hidden="1">{#N/A,#N/A,FALSE,"PCOL"}</definedName>
    <definedName name="tempo" localSheetId="5" hidden="1">{#N/A,#N/A,FALSE,"PCOL"}</definedName>
    <definedName name="tempo" localSheetId="6" hidden="1">{#N/A,#N/A,FALSE,"PCOL"}</definedName>
    <definedName name="tempo" localSheetId="7" hidden="1">{#N/A,#N/A,FALSE,"PCOL"}</definedName>
    <definedName name="tempo" localSheetId="8" hidden="1">{#N/A,#N/A,FALSE,"PCOL"}</definedName>
    <definedName name="tempo" localSheetId="9" hidden="1">{#N/A,#N/A,FALSE,"PCOL"}</definedName>
    <definedName name="tempo" localSheetId="10" hidden="1">{#N/A,#N/A,FALSE,"PCOL"}</definedName>
    <definedName name="tempo" localSheetId="11" hidden="1">{#N/A,#N/A,FALSE,"PCOL"}</definedName>
    <definedName name="tempo" localSheetId="12" hidden="1">{#N/A,#N/A,FALSE,"PCOL"}</definedName>
    <definedName name="tempo" hidden="1">{#N/A,#N/A,FALSE,"PCOL"}</definedName>
    <definedName name="TextRefCopyRangeCount" hidden="1">1</definedName>
    <definedName name="tjtrj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ran" localSheetId="5" hidden="1">{"'Quadro'!$A$4:$BG$78"}</definedName>
    <definedName name="tran" localSheetId="6" hidden="1">{"'Quadro'!$A$4:$BG$78"}</definedName>
    <definedName name="tran" localSheetId="7" hidden="1">{"'Quadro'!$A$4:$BG$78"}</definedName>
    <definedName name="tran" localSheetId="8" hidden="1">{"'Quadro'!$A$4:$BG$78"}</definedName>
    <definedName name="tran" localSheetId="9" hidden="1">{"'Quadro'!$A$4:$BG$78"}</definedName>
    <definedName name="tran" localSheetId="10" hidden="1">{"'Quadro'!$A$4:$BG$78"}</definedName>
    <definedName name="tran" localSheetId="11" hidden="1">{"'Quadro'!$A$4:$BG$78"}</definedName>
    <definedName name="tran" localSheetId="12" hidden="1">{"'Quadro'!$A$4:$BG$78"}</definedName>
    <definedName name="tran" hidden="1">{"'Quadro'!$A$4:$BG$78"}</definedName>
    <definedName name="trezeabril" localSheetId="5" hidden="1">{"'gráf jan00'!$A$1:$AK$41"}</definedName>
    <definedName name="trezeabril" localSheetId="6" hidden="1">{"'gráf jan00'!$A$1:$AK$41"}</definedName>
    <definedName name="trezeabril" localSheetId="7" hidden="1">{"'gráf jan00'!$A$1:$AK$41"}</definedName>
    <definedName name="trezeabril" localSheetId="8" hidden="1">{"'gráf jan00'!$A$1:$AK$41"}</definedName>
    <definedName name="trezeabril" localSheetId="9" hidden="1">{"'gráf jan00'!$A$1:$AK$41"}</definedName>
    <definedName name="trezeabril" localSheetId="10" hidden="1">{"'gráf jan00'!$A$1:$AK$41"}</definedName>
    <definedName name="trezeabril" localSheetId="11" hidden="1">{"'gráf jan00'!$A$1:$AK$41"}</definedName>
    <definedName name="trezeabril" localSheetId="12" hidden="1">{"'gráf jan00'!$A$1:$AK$41"}</definedName>
    <definedName name="trezeabril" hidden="1">{"'gráf jan00'!$A$1:$AK$41"}</definedName>
    <definedName name="TREZEABRILL" localSheetId="5" hidden="1">{"'gráf jan00'!$A$1:$AK$41"}</definedName>
    <definedName name="TREZEABRILL" localSheetId="6" hidden="1">{"'gráf jan00'!$A$1:$AK$41"}</definedName>
    <definedName name="TREZEABRILL" localSheetId="7" hidden="1">{"'gráf jan00'!$A$1:$AK$41"}</definedName>
    <definedName name="TREZEABRILL" localSheetId="8" hidden="1">{"'gráf jan00'!$A$1:$AK$41"}</definedName>
    <definedName name="TREZEABRILL" localSheetId="9" hidden="1">{"'gráf jan00'!$A$1:$AK$41"}</definedName>
    <definedName name="TREZEABRILL" localSheetId="10" hidden="1">{"'gráf jan00'!$A$1:$AK$41"}</definedName>
    <definedName name="TREZEABRILL" localSheetId="11" hidden="1">{"'gráf jan00'!$A$1:$AK$41"}</definedName>
    <definedName name="TREZEABRILL" localSheetId="12" hidden="1">{"'gráf jan00'!$A$1:$AK$41"}</definedName>
    <definedName name="TREZEABRILL" hidden="1">{"'gráf jan00'!$A$1:$AK$41"}</definedName>
    <definedName name="trezeagosto" localSheetId="5" hidden="1">{"'gráf jan00'!$A$1:$AK$41"}</definedName>
    <definedName name="trezeagosto" localSheetId="6" hidden="1">{"'gráf jan00'!$A$1:$AK$41"}</definedName>
    <definedName name="trezeagosto" localSheetId="7" hidden="1">{"'gráf jan00'!$A$1:$AK$41"}</definedName>
    <definedName name="trezeagosto" localSheetId="8" hidden="1">{"'gráf jan00'!$A$1:$AK$41"}</definedName>
    <definedName name="trezeagosto" localSheetId="9" hidden="1">{"'gráf jan00'!$A$1:$AK$41"}</definedName>
    <definedName name="trezeagosto" localSheetId="10" hidden="1">{"'gráf jan00'!$A$1:$AK$41"}</definedName>
    <definedName name="trezeagosto" localSheetId="11" hidden="1">{"'gráf jan00'!$A$1:$AK$41"}</definedName>
    <definedName name="trezeagosto" localSheetId="12" hidden="1">{"'gráf jan00'!$A$1:$AK$41"}</definedName>
    <definedName name="trezeagosto" hidden="1">{"'gráf jan00'!$A$1:$AK$41"}</definedName>
    <definedName name="trezeagosto2" localSheetId="5" hidden="1">{"'gráf jan00'!$A$1:$AK$41"}</definedName>
    <definedName name="trezeagosto2" localSheetId="6" hidden="1">{"'gráf jan00'!$A$1:$AK$41"}</definedName>
    <definedName name="trezeagosto2" localSheetId="7" hidden="1">{"'gráf jan00'!$A$1:$AK$41"}</definedName>
    <definedName name="trezeagosto2" localSheetId="8" hidden="1">{"'gráf jan00'!$A$1:$AK$41"}</definedName>
    <definedName name="trezeagosto2" localSheetId="9" hidden="1">{"'gráf jan00'!$A$1:$AK$41"}</definedName>
    <definedName name="trezeagosto2" localSheetId="10" hidden="1">{"'gráf jan00'!$A$1:$AK$41"}</definedName>
    <definedName name="trezeagosto2" localSheetId="11" hidden="1">{"'gráf jan00'!$A$1:$AK$41"}</definedName>
    <definedName name="trezeagosto2" localSheetId="12" hidden="1">{"'gráf jan00'!$A$1:$AK$41"}</definedName>
    <definedName name="trezeagosto2" hidden="1">{"'gráf jan00'!$A$1:$AK$41"}</definedName>
    <definedName name="trezeagosto3" localSheetId="5" hidden="1">{"'gráf jan00'!$A$1:$AK$41"}</definedName>
    <definedName name="trezeagosto3" localSheetId="6" hidden="1">{"'gráf jan00'!$A$1:$AK$41"}</definedName>
    <definedName name="trezeagosto3" localSheetId="7" hidden="1">{"'gráf jan00'!$A$1:$AK$41"}</definedName>
    <definedName name="trezeagosto3" localSheetId="8" hidden="1">{"'gráf jan00'!$A$1:$AK$41"}</definedName>
    <definedName name="trezeagosto3" localSheetId="9" hidden="1">{"'gráf jan00'!$A$1:$AK$41"}</definedName>
    <definedName name="trezeagosto3" localSheetId="10" hidden="1">{"'gráf jan00'!$A$1:$AK$41"}</definedName>
    <definedName name="trezeagosto3" localSheetId="11" hidden="1">{"'gráf jan00'!$A$1:$AK$41"}</definedName>
    <definedName name="trezeagosto3" localSheetId="12" hidden="1">{"'gráf jan00'!$A$1:$AK$41"}</definedName>
    <definedName name="trezeagosto3" hidden="1">{"'gráf jan00'!$A$1:$AK$41"}</definedName>
    <definedName name="trezeagosto4" localSheetId="5" hidden="1">{"'gráf jan00'!$A$1:$AK$41"}</definedName>
    <definedName name="trezeagosto4" localSheetId="6" hidden="1">{"'gráf jan00'!$A$1:$AK$41"}</definedName>
    <definedName name="trezeagosto4" localSheetId="7" hidden="1">{"'gráf jan00'!$A$1:$AK$41"}</definedName>
    <definedName name="trezeagosto4" localSheetId="8" hidden="1">{"'gráf jan00'!$A$1:$AK$41"}</definedName>
    <definedName name="trezeagosto4" localSheetId="9" hidden="1">{"'gráf jan00'!$A$1:$AK$41"}</definedName>
    <definedName name="trezeagosto4" localSheetId="10" hidden="1">{"'gráf jan00'!$A$1:$AK$41"}</definedName>
    <definedName name="trezeagosto4" localSheetId="11" hidden="1">{"'gráf jan00'!$A$1:$AK$41"}</definedName>
    <definedName name="trezeagosto4" localSheetId="12" hidden="1">{"'gráf jan00'!$A$1:$AK$41"}</definedName>
    <definedName name="trezeagosto4" hidden="1">{"'gráf jan00'!$A$1:$AK$41"}</definedName>
    <definedName name="trezeagosto5" localSheetId="5" hidden="1">{"'gráf jan00'!$A$1:$AK$41"}</definedName>
    <definedName name="trezeagosto5" localSheetId="6" hidden="1">{"'gráf jan00'!$A$1:$AK$41"}</definedName>
    <definedName name="trezeagosto5" localSheetId="7" hidden="1">{"'gráf jan00'!$A$1:$AK$41"}</definedName>
    <definedName name="trezeagosto5" localSheetId="8" hidden="1">{"'gráf jan00'!$A$1:$AK$41"}</definedName>
    <definedName name="trezeagosto5" localSheetId="9" hidden="1">{"'gráf jan00'!$A$1:$AK$41"}</definedName>
    <definedName name="trezeagosto5" localSheetId="10" hidden="1">{"'gráf jan00'!$A$1:$AK$41"}</definedName>
    <definedName name="trezeagosto5" localSheetId="11" hidden="1">{"'gráf jan00'!$A$1:$AK$41"}</definedName>
    <definedName name="trezeagosto5" localSheetId="12" hidden="1">{"'gráf jan00'!$A$1:$AK$41"}</definedName>
    <definedName name="trezeagosto5" hidden="1">{"'gráf jan00'!$A$1:$AK$41"}</definedName>
    <definedName name="trezeagosto6" localSheetId="5" hidden="1">{"'gráf jan00'!$A$1:$AK$41"}</definedName>
    <definedName name="trezeagosto6" localSheetId="6" hidden="1">{"'gráf jan00'!$A$1:$AK$41"}</definedName>
    <definedName name="trezeagosto6" localSheetId="7" hidden="1">{"'gráf jan00'!$A$1:$AK$41"}</definedName>
    <definedName name="trezeagosto6" localSheetId="8" hidden="1">{"'gráf jan00'!$A$1:$AK$41"}</definedName>
    <definedName name="trezeagosto6" localSheetId="9" hidden="1">{"'gráf jan00'!$A$1:$AK$41"}</definedName>
    <definedName name="trezeagosto6" localSheetId="10" hidden="1">{"'gráf jan00'!$A$1:$AK$41"}</definedName>
    <definedName name="trezeagosto6" localSheetId="11" hidden="1">{"'gráf jan00'!$A$1:$AK$41"}</definedName>
    <definedName name="trezeagosto6" localSheetId="12" hidden="1">{"'gráf jan00'!$A$1:$AK$41"}</definedName>
    <definedName name="trezeagosto6" hidden="1">{"'gráf jan00'!$A$1:$AK$41"}</definedName>
    <definedName name="trezeagosto7" localSheetId="5" hidden="1">{"'gráf jan00'!$A$1:$AK$41"}</definedName>
    <definedName name="trezeagosto7" localSheetId="6" hidden="1">{"'gráf jan00'!$A$1:$AK$41"}</definedName>
    <definedName name="trezeagosto7" localSheetId="7" hidden="1">{"'gráf jan00'!$A$1:$AK$41"}</definedName>
    <definedName name="trezeagosto7" localSheetId="8" hidden="1">{"'gráf jan00'!$A$1:$AK$41"}</definedName>
    <definedName name="trezeagosto7" localSheetId="9" hidden="1">{"'gráf jan00'!$A$1:$AK$41"}</definedName>
    <definedName name="trezeagosto7" localSheetId="10" hidden="1">{"'gráf jan00'!$A$1:$AK$41"}</definedName>
    <definedName name="trezeagosto7" localSheetId="11" hidden="1">{"'gráf jan00'!$A$1:$AK$41"}</definedName>
    <definedName name="trezeagosto7" localSheetId="12" hidden="1">{"'gráf jan00'!$A$1:$AK$41"}</definedName>
    <definedName name="trezeagosto7" hidden="1">{"'gráf jan00'!$A$1:$AK$41"}</definedName>
    <definedName name="trezeagosto8" localSheetId="5" hidden="1">{"'gráf jan00'!$A$1:$AK$41"}</definedName>
    <definedName name="trezeagosto8" localSheetId="6" hidden="1">{"'gráf jan00'!$A$1:$AK$41"}</definedName>
    <definedName name="trezeagosto8" localSheetId="7" hidden="1">{"'gráf jan00'!$A$1:$AK$41"}</definedName>
    <definedName name="trezeagosto8" localSheetId="8" hidden="1">{"'gráf jan00'!$A$1:$AK$41"}</definedName>
    <definedName name="trezeagosto8" localSheetId="9" hidden="1">{"'gráf jan00'!$A$1:$AK$41"}</definedName>
    <definedName name="trezeagosto8" localSheetId="10" hidden="1">{"'gráf jan00'!$A$1:$AK$41"}</definedName>
    <definedName name="trezeagosto8" localSheetId="11" hidden="1">{"'gráf jan00'!$A$1:$AK$41"}</definedName>
    <definedName name="trezeagosto8" localSheetId="12" hidden="1">{"'gráf jan00'!$A$1:$AK$41"}</definedName>
    <definedName name="trezeagosto8" hidden="1">{"'gráf jan00'!$A$1:$AK$41"}</definedName>
    <definedName name="trezejulho" localSheetId="5" hidden="1">{"'gráf jan00'!$A$1:$AK$41"}</definedName>
    <definedName name="trezejulho" localSheetId="6" hidden="1">{"'gráf jan00'!$A$1:$AK$41"}</definedName>
    <definedName name="trezejulho" localSheetId="7" hidden="1">{"'gráf jan00'!$A$1:$AK$41"}</definedName>
    <definedName name="trezejulho" localSheetId="8" hidden="1">{"'gráf jan00'!$A$1:$AK$41"}</definedName>
    <definedName name="trezejulho" localSheetId="9" hidden="1">{"'gráf jan00'!$A$1:$AK$41"}</definedName>
    <definedName name="trezejulho" localSheetId="10" hidden="1">{"'gráf jan00'!$A$1:$AK$41"}</definedName>
    <definedName name="trezejulho" localSheetId="11" hidden="1">{"'gráf jan00'!$A$1:$AK$41"}</definedName>
    <definedName name="trezejulho" localSheetId="12" hidden="1">{"'gráf jan00'!$A$1:$AK$41"}</definedName>
    <definedName name="trezejulho" hidden="1">{"'gráf jan00'!$A$1:$AK$41"}</definedName>
    <definedName name="trezejulho2" localSheetId="5" hidden="1">{"'gráf jan00'!$A$1:$AK$41"}</definedName>
    <definedName name="trezejulho2" localSheetId="6" hidden="1">{"'gráf jan00'!$A$1:$AK$41"}</definedName>
    <definedName name="trezejulho2" localSheetId="7" hidden="1">{"'gráf jan00'!$A$1:$AK$41"}</definedName>
    <definedName name="trezejulho2" localSheetId="8" hidden="1">{"'gráf jan00'!$A$1:$AK$41"}</definedName>
    <definedName name="trezejulho2" localSheetId="9" hidden="1">{"'gráf jan00'!$A$1:$AK$41"}</definedName>
    <definedName name="trezejulho2" localSheetId="10" hidden="1">{"'gráf jan00'!$A$1:$AK$41"}</definedName>
    <definedName name="trezejulho2" localSheetId="11" hidden="1">{"'gráf jan00'!$A$1:$AK$41"}</definedName>
    <definedName name="trezejulho2" localSheetId="12" hidden="1">{"'gráf jan00'!$A$1:$AK$41"}</definedName>
    <definedName name="trezejulho2" hidden="1">{"'gráf jan00'!$A$1:$AK$41"}</definedName>
    <definedName name="trezejulho3" localSheetId="5" hidden="1">{"'gráf jan00'!$A$1:$AK$41"}</definedName>
    <definedName name="trezejulho3" localSheetId="6" hidden="1">{"'gráf jan00'!$A$1:$AK$41"}</definedName>
    <definedName name="trezejulho3" localSheetId="7" hidden="1">{"'gráf jan00'!$A$1:$AK$41"}</definedName>
    <definedName name="trezejulho3" localSheetId="8" hidden="1">{"'gráf jan00'!$A$1:$AK$41"}</definedName>
    <definedName name="trezejulho3" localSheetId="9" hidden="1">{"'gráf jan00'!$A$1:$AK$41"}</definedName>
    <definedName name="trezejulho3" localSheetId="10" hidden="1">{"'gráf jan00'!$A$1:$AK$41"}</definedName>
    <definedName name="trezejulho3" localSheetId="11" hidden="1">{"'gráf jan00'!$A$1:$AK$41"}</definedName>
    <definedName name="trezejulho3" localSheetId="12" hidden="1">{"'gráf jan00'!$A$1:$AK$41"}</definedName>
    <definedName name="trezejulho3" hidden="1">{"'gráf jan00'!$A$1:$AK$41"}</definedName>
    <definedName name="trezejun" localSheetId="5" hidden="1">{"'gráf jan00'!$A$1:$AK$41"}</definedName>
    <definedName name="trezejun" localSheetId="6" hidden="1">{"'gráf jan00'!$A$1:$AK$41"}</definedName>
    <definedName name="trezejun" localSheetId="7" hidden="1">{"'gráf jan00'!$A$1:$AK$41"}</definedName>
    <definedName name="trezejun" localSheetId="8" hidden="1">{"'gráf jan00'!$A$1:$AK$41"}</definedName>
    <definedName name="trezejun" localSheetId="9" hidden="1">{"'gráf jan00'!$A$1:$AK$41"}</definedName>
    <definedName name="trezejun" localSheetId="10" hidden="1">{"'gráf jan00'!$A$1:$AK$41"}</definedName>
    <definedName name="trezejun" localSheetId="11" hidden="1">{"'gráf jan00'!$A$1:$AK$41"}</definedName>
    <definedName name="trezejun" localSheetId="12" hidden="1">{"'gráf jan00'!$A$1:$AK$41"}</definedName>
    <definedName name="trezejun" hidden="1">{"'gráf jan00'!$A$1:$AK$41"}</definedName>
    <definedName name="trezejunho" localSheetId="5" hidden="1">{"'gráf jan00'!$A$1:$AK$41"}</definedName>
    <definedName name="trezejunho" localSheetId="6" hidden="1">{"'gráf jan00'!$A$1:$AK$41"}</definedName>
    <definedName name="trezejunho" localSheetId="7" hidden="1">{"'gráf jan00'!$A$1:$AK$41"}</definedName>
    <definedName name="trezejunho" localSheetId="8" hidden="1">{"'gráf jan00'!$A$1:$AK$41"}</definedName>
    <definedName name="trezejunho" localSheetId="9" hidden="1">{"'gráf jan00'!$A$1:$AK$41"}</definedName>
    <definedName name="trezejunho" localSheetId="10" hidden="1">{"'gráf jan00'!$A$1:$AK$41"}</definedName>
    <definedName name="trezejunho" localSheetId="11" hidden="1">{"'gráf jan00'!$A$1:$AK$41"}</definedName>
    <definedName name="trezejunho" localSheetId="12" hidden="1">{"'gráf jan00'!$A$1:$AK$41"}</definedName>
    <definedName name="trezejunho" hidden="1">{"'gráf jan00'!$A$1:$AK$41"}</definedName>
    <definedName name="trezejunnho" localSheetId="5" hidden="1">{"'gráf jan00'!$A$1:$AK$41"}</definedName>
    <definedName name="trezejunnho" localSheetId="6" hidden="1">{"'gráf jan00'!$A$1:$AK$41"}</definedName>
    <definedName name="trezejunnho" localSheetId="7" hidden="1">{"'gráf jan00'!$A$1:$AK$41"}</definedName>
    <definedName name="trezejunnho" localSheetId="8" hidden="1">{"'gráf jan00'!$A$1:$AK$41"}</definedName>
    <definedName name="trezejunnho" localSheetId="9" hidden="1">{"'gráf jan00'!$A$1:$AK$41"}</definedName>
    <definedName name="trezejunnho" localSheetId="10" hidden="1">{"'gráf jan00'!$A$1:$AK$41"}</definedName>
    <definedName name="trezejunnho" localSheetId="11" hidden="1">{"'gráf jan00'!$A$1:$AK$41"}</definedName>
    <definedName name="trezejunnho" localSheetId="12" hidden="1">{"'gráf jan00'!$A$1:$AK$41"}</definedName>
    <definedName name="trezejunnho" hidden="1">{"'gráf jan00'!$A$1:$AK$41"}</definedName>
    <definedName name="trezemarço" localSheetId="5" hidden="1">{"'gráf jan00'!$A$1:$AK$41"}</definedName>
    <definedName name="trezemarço" localSheetId="6" hidden="1">{"'gráf jan00'!$A$1:$AK$41"}</definedName>
    <definedName name="trezemarço" localSheetId="7" hidden="1">{"'gráf jan00'!$A$1:$AK$41"}</definedName>
    <definedName name="trezemarço" localSheetId="8" hidden="1">{"'gráf jan00'!$A$1:$AK$41"}</definedName>
    <definedName name="trezemarço" localSheetId="9" hidden="1">{"'gráf jan00'!$A$1:$AK$41"}</definedName>
    <definedName name="trezemarço" localSheetId="10" hidden="1">{"'gráf jan00'!$A$1:$AK$41"}</definedName>
    <definedName name="trezemarço" localSheetId="11" hidden="1">{"'gráf jan00'!$A$1:$AK$41"}</definedName>
    <definedName name="trezemarço" localSheetId="12" hidden="1">{"'gráf jan00'!$A$1:$AK$41"}</definedName>
    <definedName name="trezemarço" hidden="1">{"'gráf jan00'!$A$1:$AK$41"}</definedName>
    <definedName name="TTT" localSheetId="5" hidden="1">{"'gráf jan00'!$A$1:$AK$41"}</definedName>
    <definedName name="TTT" localSheetId="6" hidden="1">{"'gráf jan00'!$A$1:$AK$41"}</definedName>
    <definedName name="TTT" localSheetId="7" hidden="1">{"'gráf jan00'!$A$1:$AK$41"}</definedName>
    <definedName name="TTT" localSheetId="8" hidden="1">{"'gráf jan00'!$A$1:$AK$41"}</definedName>
    <definedName name="TTT" localSheetId="9" hidden="1">{"'gráf jan00'!$A$1:$AK$41"}</definedName>
    <definedName name="TTT" localSheetId="10" hidden="1">{"'gráf jan00'!$A$1:$AK$41"}</definedName>
    <definedName name="TTT" localSheetId="11" hidden="1">{"'gráf jan00'!$A$1:$AK$41"}</definedName>
    <definedName name="TTT" localSheetId="12" hidden="1">{"'gráf jan00'!$A$1:$AK$41"}</definedName>
    <definedName name="TTT" hidden="1">{"'gráf jan00'!$A$1:$AK$41"}</definedName>
    <definedName name="TTTT" localSheetId="5" hidden="1">{"'gráf jan00'!$A$1:$AK$41"}</definedName>
    <definedName name="TTTT" localSheetId="6" hidden="1">{"'gráf jan00'!$A$1:$AK$41"}</definedName>
    <definedName name="TTTT" localSheetId="7" hidden="1">{"'gráf jan00'!$A$1:$AK$41"}</definedName>
    <definedName name="TTTT" localSheetId="8" hidden="1">{"'gráf jan00'!$A$1:$AK$41"}</definedName>
    <definedName name="TTTT" localSheetId="9" hidden="1">{"'gráf jan00'!$A$1:$AK$41"}</definedName>
    <definedName name="TTTT" localSheetId="10" hidden="1">{"'gráf jan00'!$A$1:$AK$41"}</definedName>
    <definedName name="TTTT" localSheetId="11" hidden="1">{"'gráf jan00'!$A$1:$AK$41"}</definedName>
    <definedName name="TTTT" localSheetId="12" hidden="1">{"'gráf jan00'!$A$1:$AK$41"}</definedName>
    <definedName name="TTTT" hidden="1">{"'gráf jan00'!$A$1:$AK$41"}</definedName>
    <definedName name="tyjtykj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u" localSheetId="5" hidden="1">{"'CptDifn'!$AA$32:$AG$32"}</definedName>
    <definedName name="u" localSheetId="6" hidden="1">{"'CptDifn'!$AA$32:$AG$32"}</definedName>
    <definedName name="u" localSheetId="7" hidden="1">{"'CptDifn'!$AA$32:$AG$32"}</definedName>
    <definedName name="u" localSheetId="8" hidden="1">{"'CptDifn'!$AA$32:$AG$32"}</definedName>
    <definedName name="u" localSheetId="9" hidden="1">{"'CptDifn'!$AA$32:$AG$32"}</definedName>
    <definedName name="u" localSheetId="10" hidden="1">{"'CptDifn'!$AA$32:$AG$32"}</definedName>
    <definedName name="u" localSheetId="11" hidden="1">{"'CptDifn'!$AA$32:$AG$32"}</definedName>
    <definedName name="u" localSheetId="12" hidden="1">{"'CptDifn'!$AA$32:$AG$32"}</definedName>
    <definedName name="u" hidden="1">{"'CptDifn'!$AA$32:$AG$32"}</definedName>
    <definedName name="uoluyk" localSheetId="5" hidden="1">{#N/A,#N/A,TRUE,"indice";#N/A,#N/A,TRUE,"indicadores";#N/A,#N/A,TRUE,"comentarios"}</definedName>
    <definedName name="uoluyk" localSheetId="6" hidden="1">{#N/A,#N/A,TRUE,"indice";#N/A,#N/A,TRUE,"indicadores";#N/A,#N/A,TRUE,"comentarios"}</definedName>
    <definedName name="uoluyk" localSheetId="7" hidden="1">{#N/A,#N/A,TRUE,"indice";#N/A,#N/A,TRUE,"indicadores";#N/A,#N/A,TRUE,"comentarios"}</definedName>
    <definedName name="uoluyk" localSheetId="8" hidden="1">{#N/A,#N/A,TRUE,"indice";#N/A,#N/A,TRUE,"indicadores";#N/A,#N/A,TRUE,"comentarios"}</definedName>
    <definedName name="uoluyk" localSheetId="9" hidden="1">{#N/A,#N/A,TRUE,"indice";#N/A,#N/A,TRUE,"indicadores";#N/A,#N/A,TRUE,"comentarios"}</definedName>
    <definedName name="uoluyk" localSheetId="10" hidden="1">{#N/A,#N/A,TRUE,"indice";#N/A,#N/A,TRUE,"indicadores";#N/A,#N/A,TRUE,"comentarios"}</definedName>
    <definedName name="uoluyk" localSheetId="11" hidden="1">{#N/A,#N/A,TRUE,"indice";#N/A,#N/A,TRUE,"indicadores";#N/A,#N/A,TRUE,"comentarios"}</definedName>
    <definedName name="uoluyk" localSheetId="12" hidden="1">{#N/A,#N/A,TRUE,"indice";#N/A,#N/A,TRUE,"indicadores";#N/A,#N/A,TRUE,"comentarios"}</definedName>
    <definedName name="uoluyk" hidden="1">{#N/A,#N/A,TRUE,"indice";#N/A,#N/A,TRUE,"indicadores";#N/A,#N/A,TRUE,"comentarios"}</definedName>
    <definedName name="uu" localSheetId="5" hidden="1">{"'REL CUSTODIF'!$B$1:$H$72"}</definedName>
    <definedName name="uu" localSheetId="6" hidden="1">{"'REL CUSTODIF'!$B$1:$H$72"}</definedName>
    <definedName name="uu" localSheetId="7" hidden="1">{"'REL CUSTODIF'!$B$1:$H$72"}</definedName>
    <definedName name="uu" localSheetId="8" hidden="1">{"'REL CUSTODIF'!$B$1:$H$72"}</definedName>
    <definedName name="uu" localSheetId="9" hidden="1">{"'REL CUSTODIF'!$B$1:$H$72"}</definedName>
    <definedName name="uu" localSheetId="10" hidden="1">{"'REL CUSTODIF'!$B$1:$H$72"}</definedName>
    <definedName name="uu" localSheetId="11" hidden="1">{"'REL CUSTODIF'!$B$1:$H$72"}</definedName>
    <definedName name="uu" localSheetId="12" hidden="1">{"'REL CUSTODIF'!$B$1:$H$72"}</definedName>
    <definedName name="uu" hidden="1">{"'REL CUSTODIF'!$B$1:$H$72"}</definedName>
    <definedName name="v" localSheetId="5" hidden="1">{#N/A,#N/A,FALSE,"PCOL"}</definedName>
    <definedName name="v" localSheetId="6" hidden="1">{#N/A,#N/A,FALSE,"PCOL"}</definedName>
    <definedName name="v" localSheetId="7" hidden="1">{#N/A,#N/A,FALSE,"PCOL"}</definedName>
    <definedName name="v" localSheetId="8" hidden="1">{#N/A,#N/A,FALSE,"PCOL"}</definedName>
    <definedName name="v" localSheetId="9" hidden="1">{#N/A,#N/A,FALSE,"PCOL"}</definedName>
    <definedName name="v" localSheetId="10" hidden="1">{#N/A,#N/A,FALSE,"PCOL"}</definedName>
    <definedName name="v" localSheetId="11" hidden="1">{#N/A,#N/A,FALSE,"PCOL"}</definedName>
    <definedName name="v" localSheetId="12" hidden="1">{#N/A,#N/A,FALSE,"PCOL"}</definedName>
    <definedName name="v" hidden="1">{#N/A,#N/A,FALSE,"PCOL"}</definedName>
    <definedName name="Volume" localSheetId="5" hidden="1">{"'CptDifn'!$AA$32:$AG$32"}</definedName>
    <definedName name="Volume" localSheetId="6" hidden="1">{"'CptDifn'!$AA$32:$AG$32"}</definedName>
    <definedName name="Volume" localSheetId="7" hidden="1">{"'CptDifn'!$AA$32:$AG$32"}</definedName>
    <definedName name="Volume" localSheetId="8" hidden="1">{"'CptDifn'!$AA$32:$AG$32"}</definedName>
    <definedName name="Volume" localSheetId="9" hidden="1">{"'CptDifn'!$AA$32:$AG$32"}</definedName>
    <definedName name="Volume" localSheetId="10" hidden="1">{"'CptDifn'!$AA$32:$AG$32"}</definedName>
    <definedName name="Volume" localSheetId="11" hidden="1">{"'CptDifn'!$AA$32:$AG$32"}</definedName>
    <definedName name="Volume" localSheetId="12" hidden="1">{"'CptDifn'!$AA$32:$AG$32"}</definedName>
    <definedName name="Volume" hidden="1">{"'CptDifn'!$AA$32:$AG$32"}</definedName>
    <definedName name="vvv" localSheetId="5" hidden="1">{"'teste'!$B$2:$R$49"}</definedName>
    <definedName name="vvv" localSheetId="6" hidden="1">{"'teste'!$B$2:$R$49"}</definedName>
    <definedName name="vvv" localSheetId="7" hidden="1">{"'teste'!$B$2:$R$49"}</definedName>
    <definedName name="vvv" localSheetId="8" hidden="1">{"'teste'!$B$2:$R$49"}</definedName>
    <definedName name="vvv" localSheetId="9" hidden="1">{"'teste'!$B$2:$R$49"}</definedName>
    <definedName name="vvv" localSheetId="10" hidden="1">{"'teste'!$B$2:$R$49"}</definedName>
    <definedName name="vvv" localSheetId="11" hidden="1">{"'teste'!$B$2:$R$49"}</definedName>
    <definedName name="vvv" localSheetId="12" hidden="1">{"'teste'!$B$2:$R$49"}</definedName>
    <definedName name="vvv" hidden="1">{"'teste'!$B$2:$R$49"}</definedName>
    <definedName name="w" localSheetId="5" hidden="1">{#N/A,#N/A,FALSE,"PCOL"}</definedName>
    <definedName name="w" localSheetId="6" hidden="1">{#N/A,#N/A,FALSE,"PCOL"}</definedName>
    <definedName name="w" localSheetId="7" hidden="1">{#N/A,#N/A,FALSE,"PCOL"}</definedName>
    <definedName name="w" localSheetId="8" hidden="1">{#N/A,#N/A,FALSE,"PCOL"}</definedName>
    <definedName name="w" localSheetId="9" hidden="1">{#N/A,#N/A,FALSE,"PCOL"}</definedName>
    <definedName name="w" localSheetId="10" hidden="1">{#N/A,#N/A,FALSE,"PCOL"}</definedName>
    <definedName name="w" localSheetId="11" hidden="1">{#N/A,#N/A,FALSE,"PCOL"}</definedName>
    <definedName name="w" localSheetId="12" hidden="1">{#N/A,#N/A,FALSE,"PCOL"}</definedName>
    <definedName name="w" hidden="1">{#N/A,#N/A,FALSE,"PCOL"}</definedName>
    <definedName name="wadfaw" localSheetId="5" hidden="1">{#N/A,#N/A,TRUE,"indice";#N/A,#N/A,TRUE,"indicadores";#N/A,#N/A,TRUE,"comentarios"}</definedName>
    <definedName name="wadfaw" localSheetId="6" hidden="1">{#N/A,#N/A,TRUE,"indice";#N/A,#N/A,TRUE,"indicadores";#N/A,#N/A,TRUE,"comentarios"}</definedName>
    <definedName name="wadfaw" localSheetId="7" hidden="1">{#N/A,#N/A,TRUE,"indice";#N/A,#N/A,TRUE,"indicadores";#N/A,#N/A,TRUE,"comentarios"}</definedName>
    <definedName name="wadfaw" localSheetId="8" hidden="1">{#N/A,#N/A,TRUE,"indice";#N/A,#N/A,TRUE,"indicadores";#N/A,#N/A,TRUE,"comentarios"}</definedName>
    <definedName name="wadfaw" localSheetId="9" hidden="1">{#N/A,#N/A,TRUE,"indice";#N/A,#N/A,TRUE,"indicadores";#N/A,#N/A,TRUE,"comentarios"}</definedName>
    <definedName name="wadfaw" localSheetId="10" hidden="1">{#N/A,#N/A,TRUE,"indice";#N/A,#N/A,TRUE,"indicadores";#N/A,#N/A,TRUE,"comentarios"}</definedName>
    <definedName name="wadfaw" localSheetId="11" hidden="1">{#N/A,#N/A,TRUE,"indice";#N/A,#N/A,TRUE,"indicadores";#N/A,#N/A,TRUE,"comentarios"}</definedName>
    <definedName name="wadfaw" localSheetId="12" hidden="1">{#N/A,#N/A,TRUE,"indice";#N/A,#N/A,TRUE,"indicadores";#N/A,#N/A,TRUE,"comentarios"}</definedName>
    <definedName name="wadfaw" hidden="1">{#N/A,#N/A,TRUE,"indice";#N/A,#N/A,TRUE,"indicadores";#N/A,#N/A,TRUE,"comentarios"}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localSheetId="1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mentario." localSheetId="5" hidden="1">{#N/A,#N/A,FALSE,"PCOL"}</definedName>
    <definedName name="wrn.comentario." localSheetId="6" hidden="1">{#N/A,#N/A,FALSE,"PCOL"}</definedName>
    <definedName name="wrn.comentario." localSheetId="7" hidden="1">{#N/A,#N/A,FALSE,"PCOL"}</definedName>
    <definedName name="wrn.comentario." localSheetId="8" hidden="1">{#N/A,#N/A,FALSE,"PCOL"}</definedName>
    <definedName name="wrn.comentario." localSheetId="9" hidden="1">{#N/A,#N/A,FALSE,"PCOL"}</definedName>
    <definedName name="wrn.comentario." localSheetId="10" hidden="1">{#N/A,#N/A,FALSE,"PCOL"}</definedName>
    <definedName name="wrn.comentario." localSheetId="11" hidden="1">{#N/A,#N/A,FALSE,"PCOL"}</definedName>
    <definedName name="wrn.comentario." localSheetId="12" hidden="1">{#N/A,#N/A,FALSE,"PCOL"}</definedName>
    <definedName name="wrn.comentario." hidden="1">{#N/A,#N/A,FALSE,"PCOL"}</definedName>
    <definedName name="wrn.def9806." localSheetId="5" hidden="1">{#N/A,#N/A,FALSE,"DEF1";#N/A,#N/A,FALSE,"DEF2";#N/A,#N/A,FALSE,"DEF3"}</definedName>
    <definedName name="wrn.def9806." localSheetId="6" hidden="1">{#N/A,#N/A,FALSE,"DEF1";#N/A,#N/A,FALSE,"DEF2";#N/A,#N/A,FALSE,"DEF3"}</definedName>
    <definedName name="wrn.def9806." localSheetId="7" hidden="1">{#N/A,#N/A,FALSE,"DEF1";#N/A,#N/A,FALSE,"DEF2";#N/A,#N/A,FALSE,"DEF3"}</definedName>
    <definedName name="wrn.def9806." localSheetId="8" hidden="1">{#N/A,#N/A,FALSE,"DEF1";#N/A,#N/A,FALSE,"DEF2";#N/A,#N/A,FALSE,"DEF3"}</definedName>
    <definedName name="wrn.def9806." localSheetId="9" hidden="1">{#N/A,#N/A,FALSE,"DEF1";#N/A,#N/A,FALSE,"DEF2";#N/A,#N/A,FALSE,"DEF3"}</definedName>
    <definedName name="wrn.def9806." localSheetId="10" hidden="1">{#N/A,#N/A,FALSE,"DEF1";#N/A,#N/A,FALSE,"DEF2";#N/A,#N/A,FALSE,"DEF3"}</definedName>
    <definedName name="wrn.def9806." localSheetId="11" hidden="1">{#N/A,#N/A,FALSE,"DEF1";#N/A,#N/A,FALSE,"DEF2";#N/A,#N/A,FALSE,"DEF3"}</definedName>
    <definedName name="wrn.def9806." localSheetId="12" hidden="1">{#N/A,#N/A,FALSE,"DEF1";#N/A,#N/A,FALSE,"DEF2";#N/A,#N/A,FALSE,"DEF3"}</definedName>
    <definedName name="wrn.def9806." hidden="1">{#N/A,#N/A,FALSE,"DEF1";#N/A,#N/A,FALSE,"DEF2";#N/A,#N/A,FALSE,"DEF3"}</definedName>
    <definedName name="wrn.estudo._.lamnv." localSheetId="5" hidden="1">{#N/A,#N/A,TRUE,"K2 e MEIA";#N/A,#N/A,TRUE,"K3";#N/A,#N/A,TRUE,"K4";#N/A,#N/A,TRUE,"PERFIL U";#N/A,#N/A,TRUE,"BCHA"}</definedName>
    <definedName name="wrn.estudo._.lamnv." localSheetId="6" hidden="1">{#N/A,#N/A,TRUE,"K2 e MEIA";#N/A,#N/A,TRUE,"K3";#N/A,#N/A,TRUE,"K4";#N/A,#N/A,TRUE,"PERFIL U";#N/A,#N/A,TRUE,"BCHA"}</definedName>
    <definedName name="wrn.estudo._.lamnv." localSheetId="7" hidden="1">{#N/A,#N/A,TRUE,"K2 e MEIA";#N/A,#N/A,TRUE,"K3";#N/A,#N/A,TRUE,"K4";#N/A,#N/A,TRUE,"PERFIL U";#N/A,#N/A,TRUE,"BCHA"}</definedName>
    <definedName name="wrn.estudo._.lamnv." localSheetId="8" hidden="1">{#N/A,#N/A,TRUE,"K2 e MEIA";#N/A,#N/A,TRUE,"K3";#N/A,#N/A,TRUE,"K4";#N/A,#N/A,TRUE,"PERFIL U";#N/A,#N/A,TRUE,"BCHA"}</definedName>
    <definedName name="wrn.estudo._.lamnv." localSheetId="9" hidden="1">{#N/A,#N/A,TRUE,"K2 e MEIA";#N/A,#N/A,TRUE,"K3";#N/A,#N/A,TRUE,"K4";#N/A,#N/A,TRUE,"PERFIL U";#N/A,#N/A,TRUE,"BCHA"}</definedName>
    <definedName name="wrn.estudo._.lamnv." localSheetId="10" hidden="1">{#N/A,#N/A,TRUE,"K2 e MEIA";#N/A,#N/A,TRUE,"K3";#N/A,#N/A,TRUE,"K4";#N/A,#N/A,TRUE,"PERFIL U";#N/A,#N/A,TRUE,"BCHA"}</definedName>
    <definedName name="wrn.estudo._.lamnv." localSheetId="11" hidden="1">{#N/A,#N/A,TRUE,"K2 e MEIA";#N/A,#N/A,TRUE,"K3";#N/A,#N/A,TRUE,"K4";#N/A,#N/A,TRUE,"PERFIL U";#N/A,#N/A,TRUE,"BCHA"}</definedName>
    <definedName name="wrn.estudo._.lamnv." localSheetId="12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INVESTIMENTOS._.CORRENTES." localSheetId="5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localSheetId="6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localSheetId="7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localSheetId="8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localSheetId="9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localSheetId="10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localSheetId="11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localSheetId="12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hidden="1">{#N/A,#N/A,FALSE,"Suprimentos";#N/A,#N/A,FALSE,"Medicina e Segurança";#N/A,#N/A,FALSE,"Administração";#N/A,#N/A,FALSE,"Meio Ambiente";#N/A,#N/A,FALSE,"Operação (Mina)";#N/A,#N/A,FALSE,"Operação (Porto)"}</definedName>
    <definedName name="wrn.Relatório._.Porto.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SITUAÇÃO._.DIÁRIA." localSheetId="5" hidden="1">{#N/A,#N/A,FALSE,"SITUAÇÃO DIÁRIA ";#N/A,#N/A,FALSE,"7 à 7"}</definedName>
    <definedName name="wrn.SITUAÇÃO._.DIÁRIA." localSheetId="6" hidden="1">{#N/A,#N/A,FALSE,"SITUAÇÃO DIÁRIA ";#N/A,#N/A,FALSE,"7 à 7"}</definedName>
    <definedName name="wrn.SITUAÇÃO._.DIÁRIA." localSheetId="7" hidden="1">{#N/A,#N/A,FALSE,"SITUAÇÃO DIÁRIA ";#N/A,#N/A,FALSE,"7 à 7"}</definedName>
    <definedName name="wrn.SITUAÇÃO._.DIÁRIA." localSheetId="8" hidden="1">{#N/A,#N/A,FALSE,"SITUAÇÃO DIÁRIA ";#N/A,#N/A,FALSE,"7 à 7"}</definedName>
    <definedName name="wrn.SITUAÇÃO._.DIÁRIA." localSheetId="9" hidden="1">{#N/A,#N/A,FALSE,"SITUAÇÃO DIÁRIA ";#N/A,#N/A,FALSE,"7 à 7"}</definedName>
    <definedName name="wrn.SITUAÇÃO._.DIÁRIA." localSheetId="10" hidden="1">{#N/A,#N/A,FALSE,"SITUAÇÃO DIÁRIA ";#N/A,#N/A,FALSE,"7 à 7"}</definedName>
    <definedName name="wrn.SITUAÇÃO._.DIÁRIA." localSheetId="11" hidden="1">{#N/A,#N/A,FALSE,"SITUAÇÃO DIÁRIA ";#N/A,#N/A,FALSE,"7 à 7"}</definedName>
    <definedName name="wrn.SITUAÇÃO._.DIÁRIA." localSheetId="12" hidden="1">{#N/A,#N/A,FALSE,"SITUAÇÃO DIÁRIA ";#N/A,#N/A,FALSE,"7 à 7"}</definedName>
    <definedName name="wrn.SITUAÇÃO._.DIÁRIA." hidden="1">{#N/A,#N/A,FALSE,"SITUAÇÃO DIÁRIA ";#N/A,#N/A,FALSE,"7 à 7"}</definedName>
    <definedName name="wrn.teste." localSheetId="5" hidden="1">{#N/A,#N/A,TRUE,"indice";#N/A,#N/A,TRUE,"indicadores";#N/A,#N/A,TRUE,"comentarios"}</definedName>
    <definedName name="wrn.teste." localSheetId="6" hidden="1">{#N/A,#N/A,TRUE,"indice";#N/A,#N/A,TRUE,"indicadores";#N/A,#N/A,TRUE,"comentarios"}</definedName>
    <definedName name="wrn.teste." localSheetId="7" hidden="1">{#N/A,#N/A,TRUE,"indice";#N/A,#N/A,TRUE,"indicadores";#N/A,#N/A,TRUE,"comentarios"}</definedName>
    <definedName name="wrn.teste." localSheetId="8" hidden="1">{#N/A,#N/A,TRUE,"indice";#N/A,#N/A,TRUE,"indicadores";#N/A,#N/A,TRUE,"comentarios"}</definedName>
    <definedName name="wrn.teste." localSheetId="9" hidden="1">{#N/A,#N/A,TRUE,"indice";#N/A,#N/A,TRUE,"indicadores";#N/A,#N/A,TRUE,"comentarios"}</definedName>
    <definedName name="wrn.teste." localSheetId="10" hidden="1">{#N/A,#N/A,TRUE,"indice";#N/A,#N/A,TRUE,"indicadores";#N/A,#N/A,TRUE,"comentarios"}</definedName>
    <definedName name="wrn.teste." localSheetId="11" hidden="1">{#N/A,#N/A,TRUE,"indice";#N/A,#N/A,TRUE,"indicadores";#N/A,#N/A,TRUE,"comentarios"}</definedName>
    <definedName name="wrn.teste." localSheetId="12" hidden="1">{#N/A,#N/A,TRUE,"indice";#N/A,#N/A,TRUE,"indicadores";#N/A,#N/A,TRUE,"comentarios"}</definedName>
    <definedName name="wrn.teste." hidden="1">{#N/A,#N/A,TRUE,"indice";#N/A,#N/A,TRUE,"indicadores";#N/A,#N/A,TRUE,"comentarios"}</definedName>
    <definedName name="www" localSheetId="5" hidden="1">{"'teste'!$B$2:$R$49"}</definedName>
    <definedName name="www" localSheetId="6" hidden="1">{"'teste'!$B$2:$R$49"}</definedName>
    <definedName name="www" localSheetId="7" hidden="1">{"'teste'!$B$2:$R$49"}</definedName>
    <definedName name="www" localSheetId="8" hidden="1">{"'teste'!$B$2:$R$49"}</definedName>
    <definedName name="www" localSheetId="9" hidden="1">{"'teste'!$B$2:$R$49"}</definedName>
    <definedName name="www" localSheetId="10" hidden="1">{"'teste'!$B$2:$R$49"}</definedName>
    <definedName name="www" localSheetId="11" hidden="1">{"'teste'!$B$2:$R$49"}</definedName>
    <definedName name="www" localSheetId="12" hidden="1">{"'teste'!$B$2:$R$49"}</definedName>
    <definedName name="www" hidden="1">{"'teste'!$B$2:$R$49"}</definedName>
    <definedName name="x" localSheetId="5" hidden="1">{"'CptDifn'!$AA$32:$AG$32"}</definedName>
    <definedName name="x" localSheetId="6" hidden="1">{"'CptDifn'!$AA$32:$AG$32"}</definedName>
    <definedName name="x" localSheetId="7" hidden="1">{"'CptDifn'!$AA$32:$AG$32"}</definedName>
    <definedName name="x" localSheetId="8" hidden="1">{"'CptDifn'!$AA$32:$AG$32"}</definedName>
    <definedName name="x" localSheetId="9" hidden="1">{"'CptDifn'!$AA$32:$AG$32"}</definedName>
    <definedName name="x" localSheetId="10" hidden="1">{"'CptDifn'!$AA$32:$AG$32"}</definedName>
    <definedName name="x" localSheetId="11" hidden="1">{"'CptDifn'!$AA$32:$AG$32"}</definedName>
    <definedName name="x" localSheetId="12" hidden="1">{"'CptDifn'!$AA$32:$AG$32"}</definedName>
    <definedName name="x" hidden="1">{"'CptDifn'!$AA$32:$AG$32"}</definedName>
    <definedName name="xaaxx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5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6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7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8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9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1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1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1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yy" localSheetId="5" hidden="1">{"'REL CUSTODIF'!$B$1:$H$72"}</definedName>
    <definedName name="yy" localSheetId="6" hidden="1">{"'REL CUSTODIF'!$B$1:$H$72"}</definedName>
    <definedName name="yy" localSheetId="7" hidden="1">{"'REL CUSTODIF'!$B$1:$H$72"}</definedName>
    <definedName name="yy" localSheetId="8" hidden="1">{"'REL CUSTODIF'!$B$1:$H$72"}</definedName>
    <definedName name="yy" localSheetId="9" hidden="1">{"'REL CUSTODIF'!$B$1:$H$72"}</definedName>
    <definedName name="yy" localSheetId="10" hidden="1">{"'REL CUSTODIF'!$B$1:$H$72"}</definedName>
    <definedName name="yy" localSheetId="11" hidden="1">{"'REL CUSTODIF'!$B$1:$H$72"}</definedName>
    <definedName name="yy" localSheetId="12" hidden="1">{"'REL CUSTODIF'!$B$1:$H$72"}</definedName>
    <definedName name="yy" hidden="1">{"'REL CUSTODIF'!$B$1:$H$72"}</definedName>
  </definedNames>
  <calcPr calcId="191029"/>
  <pivotCaches>
    <pivotCache cacheId="32" r:id="rId14"/>
    <pivotCache cacheId="33" r:id="rId15"/>
    <pivotCache cacheId="34" r:id="rId16"/>
    <pivotCache cacheId="35" r:id="rId17"/>
    <pivotCache cacheId="36" r:id="rId18"/>
    <pivotCache cacheId="37" r:id="rId19"/>
    <pivotCache cacheId="38" r:id="rId20"/>
    <pivotCache cacheId="42" r:id="rId21"/>
  </pivotCaches>
</workbook>
</file>

<file path=xl/calcChain.xml><?xml version="1.0" encoding="utf-8"?>
<calcChain xmlns="http://schemas.openxmlformats.org/spreadsheetml/2006/main">
  <c r="E25" i="25" l="1"/>
  <c r="I29" i="25" s="1"/>
  <c r="G21" i="25"/>
  <c r="I21" i="25" s="1"/>
  <c r="I14" i="25"/>
  <c r="H14" i="25"/>
  <c r="F14" i="25" s="1"/>
  <c r="I13" i="25"/>
  <c r="H13" i="25"/>
  <c r="F13" i="25" s="1"/>
  <c r="I12" i="25"/>
  <c r="H12" i="25"/>
  <c r="F12" i="25" s="1"/>
  <c r="I11" i="25"/>
  <c r="H11" i="25"/>
  <c r="F11" i="25" s="1"/>
  <c r="I10" i="25"/>
  <c r="H10" i="25"/>
  <c r="F10" i="25" s="1"/>
  <c r="D6" i="25"/>
  <c r="E25" i="24"/>
  <c r="I29" i="24" s="1"/>
  <c r="G21" i="24"/>
  <c r="I21" i="24" s="1"/>
  <c r="I14" i="24"/>
  <c r="H14" i="24"/>
  <c r="F14" i="24" s="1"/>
  <c r="I13" i="24"/>
  <c r="H13" i="24"/>
  <c r="F13" i="24" s="1"/>
  <c r="I12" i="24"/>
  <c r="H12" i="24"/>
  <c r="F12" i="24" s="1"/>
  <c r="I11" i="24"/>
  <c r="H11" i="24"/>
  <c r="F11" i="24" s="1"/>
  <c r="I10" i="24"/>
  <c r="H10" i="24"/>
  <c r="F10" i="24" s="1"/>
  <c r="D6" i="24"/>
  <c r="E25" i="23"/>
  <c r="I29" i="23" s="1"/>
  <c r="G21" i="23"/>
  <c r="I21" i="23" s="1"/>
  <c r="I14" i="23"/>
  <c r="H14" i="23"/>
  <c r="F14" i="23" s="1"/>
  <c r="I13" i="23"/>
  <c r="H13" i="23"/>
  <c r="F13" i="23" s="1"/>
  <c r="I12" i="23"/>
  <c r="H12" i="23"/>
  <c r="F12" i="23" s="1"/>
  <c r="I11" i="23"/>
  <c r="H11" i="23"/>
  <c r="F11" i="23" s="1"/>
  <c r="I10" i="23"/>
  <c r="H10" i="23"/>
  <c r="D6" i="23"/>
  <c r="E13" i="23" s="1"/>
  <c r="E25" i="22"/>
  <c r="I29" i="22" s="1"/>
  <c r="G21" i="22"/>
  <c r="I21" i="22" s="1"/>
  <c r="I14" i="22"/>
  <c r="H14" i="22"/>
  <c r="F14" i="22" s="1"/>
  <c r="I13" i="22"/>
  <c r="H13" i="22"/>
  <c r="F13" i="22" s="1"/>
  <c r="I12" i="22"/>
  <c r="H12" i="22"/>
  <c r="F12" i="22" s="1"/>
  <c r="I11" i="22"/>
  <c r="H11" i="22"/>
  <c r="F11" i="22" s="1"/>
  <c r="I10" i="22"/>
  <c r="H10" i="22"/>
  <c r="F10" i="22" s="1"/>
  <c r="D6" i="22"/>
  <c r="H14" i="21"/>
  <c r="F14" i="21" s="1"/>
  <c r="H12" i="21"/>
  <c r="F12" i="21" s="1"/>
  <c r="I11" i="21"/>
  <c r="H10" i="21"/>
  <c r="I13" i="21"/>
  <c r="H13" i="21"/>
  <c r="F13" i="21" s="1"/>
  <c r="I12" i="21"/>
  <c r="H11" i="21"/>
  <c r="F11" i="21" s="1"/>
  <c r="I10" i="21"/>
  <c r="D6" i="21"/>
  <c r="E12" i="21" s="1"/>
  <c r="E25" i="20"/>
  <c r="I29" i="20" s="1"/>
  <c r="G21" i="20"/>
  <c r="I21" i="20" s="1"/>
  <c r="I14" i="20"/>
  <c r="H14" i="20"/>
  <c r="F14" i="20" s="1"/>
  <c r="I13" i="20"/>
  <c r="H13" i="20"/>
  <c r="F13" i="20" s="1"/>
  <c r="I12" i="20"/>
  <c r="H12" i="20"/>
  <c r="F12" i="20" s="1"/>
  <c r="I11" i="20"/>
  <c r="H11" i="20"/>
  <c r="F11" i="20" s="1"/>
  <c r="I10" i="20"/>
  <c r="H10" i="20"/>
  <c r="D6" i="20"/>
  <c r="E13" i="20" s="1"/>
  <c r="E25" i="18"/>
  <c r="I29" i="18" s="1"/>
  <c r="G21" i="18"/>
  <c r="I21" i="18" s="1"/>
  <c r="I14" i="18"/>
  <c r="H14" i="18"/>
  <c r="F14" i="18" s="1"/>
  <c r="I13" i="18"/>
  <c r="H13" i="18"/>
  <c r="F13" i="18" s="1"/>
  <c r="I12" i="18"/>
  <c r="H12" i="18"/>
  <c r="F12" i="18" s="1"/>
  <c r="I11" i="18"/>
  <c r="H11" i="18"/>
  <c r="F11" i="18" s="1"/>
  <c r="I10" i="18"/>
  <c r="H10" i="18"/>
  <c r="F10" i="18" s="1"/>
  <c r="D6" i="18"/>
  <c r="E10" i="18" s="1"/>
  <c r="E13" i="25" l="1"/>
  <c r="E14" i="25"/>
  <c r="E12" i="25"/>
  <c r="E11" i="25"/>
  <c r="E10" i="25"/>
  <c r="D24" i="25" s="1"/>
  <c r="J10" i="25"/>
  <c r="J11" i="25"/>
  <c r="J12" i="25"/>
  <c r="J13" i="25"/>
  <c r="J14" i="25"/>
  <c r="I30" i="25"/>
  <c r="F21" i="25"/>
  <c r="I27" i="25"/>
  <c r="E21" i="25"/>
  <c r="H21" i="25"/>
  <c r="E26" i="25" s="1"/>
  <c r="E27" i="25" s="1"/>
  <c r="I24" i="25" s="1"/>
  <c r="I31" i="25" s="1"/>
  <c r="H21" i="24"/>
  <c r="E26" i="24" s="1"/>
  <c r="E27" i="24" s="1"/>
  <c r="I30" i="24"/>
  <c r="E14" i="24"/>
  <c r="E13" i="24"/>
  <c r="E12" i="24"/>
  <c r="J12" i="24" s="1"/>
  <c r="E11" i="24"/>
  <c r="E10" i="24"/>
  <c r="J10" i="24" s="1"/>
  <c r="F21" i="24"/>
  <c r="J11" i="24"/>
  <c r="J13" i="24"/>
  <c r="J14" i="24"/>
  <c r="E11" i="22"/>
  <c r="E14" i="22"/>
  <c r="J14" i="22" s="1"/>
  <c r="J11" i="22"/>
  <c r="I30" i="23"/>
  <c r="H21" i="23"/>
  <c r="E26" i="23" s="1"/>
  <c r="E27" i="23" s="1"/>
  <c r="F10" i="23"/>
  <c r="E11" i="23"/>
  <c r="J11" i="23" s="1"/>
  <c r="E10" i="23"/>
  <c r="E14" i="23"/>
  <c r="J14" i="23" s="1"/>
  <c r="E12" i="23"/>
  <c r="J12" i="23"/>
  <c r="J13" i="23"/>
  <c r="I30" i="22"/>
  <c r="F21" i="22"/>
  <c r="H21" i="22"/>
  <c r="E26" i="22" s="1"/>
  <c r="E27" i="22" s="1"/>
  <c r="E13" i="22"/>
  <c r="J13" i="22" s="1"/>
  <c r="E10" i="22"/>
  <c r="E12" i="22"/>
  <c r="J12" i="22" s="1"/>
  <c r="I30" i="20"/>
  <c r="E13" i="21"/>
  <c r="J13" i="20"/>
  <c r="I14" i="21"/>
  <c r="I30" i="21" s="1"/>
  <c r="E14" i="21"/>
  <c r="J14" i="21" s="1"/>
  <c r="E10" i="21"/>
  <c r="E11" i="21"/>
  <c r="J11" i="21" s="1"/>
  <c r="G21" i="21"/>
  <c r="I21" i="21" s="1"/>
  <c r="E25" i="21"/>
  <c r="I29" i="21" s="1"/>
  <c r="F10" i="21"/>
  <c r="J13" i="21"/>
  <c r="J12" i="21"/>
  <c r="H21" i="21"/>
  <c r="E26" i="21" s="1"/>
  <c r="H21" i="20"/>
  <c r="E26" i="20" s="1"/>
  <c r="E27" i="20" s="1"/>
  <c r="F10" i="20"/>
  <c r="E12" i="20"/>
  <c r="J12" i="20" s="1"/>
  <c r="E10" i="20"/>
  <c r="E11" i="20"/>
  <c r="J11" i="20" s="1"/>
  <c r="E14" i="20"/>
  <c r="J14" i="20" s="1"/>
  <c r="I30" i="18"/>
  <c r="E11" i="18"/>
  <c r="J11" i="18" s="1"/>
  <c r="H21" i="18"/>
  <c r="E26" i="18" s="1"/>
  <c r="E27" i="18" s="1"/>
  <c r="J10" i="18"/>
  <c r="F21" i="18"/>
  <c r="E12" i="18"/>
  <c r="J21" i="25" l="1"/>
  <c r="E21" i="23"/>
  <c r="I27" i="24"/>
  <c r="D24" i="24"/>
  <c r="I24" i="24" s="1"/>
  <c r="E21" i="24"/>
  <c r="J21" i="24" s="1"/>
  <c r="J10" i="20"/>
  <c r="D24" i="21"/>
  <c r="D24" i="23"/>
  <c r="J10" i="23"/>
  <c r="F21" i="23"/>
  <c r="J21" i="23" s="1"/>
  <c r="I24" i="23"/>
  <c r="I31" i="23" s="1"/>
  <c r="I27" i="23"/>
  <c r="E21" i="22"/>
  <c r="J21" i="22" s="1"/>
  <c r="D24" i="22"/>
  <c r="I24" i="22" s="1"/>
  <c r="I31" i="22" s="1"/>
  <c r="J10" i="22"/>
  <c r="I27" i="22" s="1"/>
  <c r="E21" i="20"/>
  <c r="D24" i="20"/>
  <c r="I24" i="20" s="1"/>
  <c r="I31" i="20" s="1"/>
  <c r="E21" i="18"/>
  <c r="J21" i="18" s="1"/>
  <c r="J10" i="21"/>
  <c r="I27" i="21" s="1"/>
  <c r="F21" i="21"/>
  <c r="E27" i="21"/>
  <c r="E21" i="21"/>
  <c r="I27" i="20"/>
  <c r="F21" i="20"/>
  <c r="J21" i="20" s="1"/>
  <c r="D24" i="18"/>
  <c r="I24" i="18" s="1"/>
  <c r="I31" i="18" s="1"/>
  <c r="J12" i="18"/>
  <c r="I27" i="18" s="1"/>
  <c r="I24" i="21" l="1"/>
  <c r="I31" i="21" s="1"/>
  <c r="I31" i="24"/>
  <c r="J21" i="21"/>
  <c r="H13" i="12"/>
  <c r="H14" i="12"/>
  <c r="F13" i="12" l="1"/>
  <c r="D6" i="12"/>
  <c r="J13" i="12" l="1"/>
  <c r="F2" i="13"/>
  <c r="H11" i="12"/>
  <c r="H12" i="12"/>
  <c r="H10" i="12"/>
  <c r="G2" i="13" s="1"/>
  <c r="E2" i="13" l="1"/>
  <c r="I13" i="12"/>
  <c r="F14" i="12"/>
  <c r="J14" i="12" s="1"/>
  <c r="I14" i="12"/>
  <c r="G21" i="12" l="1"/>
  <c r="I21" i="12" s="1"/>
  <c r="E21" i="12" l="1"/>
  <c r="F10" i="12" l="1"/>
  <c r="E25" i="12"/>
  <c r="D24" i="12"/>
  <c r="I11" i="12"/>
  <c r="F12" i="12"/>
  <c r="J12" i="12" s="1"/>
  <c r="I12" i="12"/>
  <c r="F11" i="12" l="1"/>
  <c r="J11" i="12" s="1"/>
  <c r="I29" i="12" l="1"/>
  <c r="I10" i="12"/>
  <c r="H2" i="13" s="1"/>
  <c r="H21" i="12" l="1"/>
  <c r="E26" i="12" s="1"/>
  <c r="E27" i="12" s="1"/>
  <c r="I24" i="12" s="1"/>
  <c r="I31" i="12" s="1"/>
  <c r="I30" i="12"/>
  <c r="F21" i="12" l="1"/>
  <c r="J21" i="12" s="1"/>
  <c r="J10" i="12"/>
  <c r="I27" i="12" l="1"/>
  <c r="I2" i="13"/>
</calcChain>
</file>

<file path=xl/sharedStrings.xml><?xml version="1.0" encoding="utf-8"?>
<sst xmlns="http://schemas.openxmlformats.org/spreadsheetml/2006/main" count="329" uniqueCount="43">
  <si>
    <t>Detalhamento</t>
  </si>
  <si>
    <t>Produtividade</t>
  </si>
  <si>
    <t>Empresa</t>
  </si>
  <si>
    <t>CORREDOR</t>
  </si>
  <si>
    <t>Sonda</t>
  </si>
  <si>
    <t>Meta</t>
  </si>
  <si>
    <t>Real+Tend.</t>
  </si>
  <si>
    <t>Tendência</t>
  </si>
  <si>
    <t>m/dia</t>
  </si>
  <si>
    <t>Aderência</t>
  </si>
  <si>
    <t>TOTAL</t>
  </si>
  <si>
    <t>Descrição</t>
  </si>
  <si>
    <t>PLANEJADO</t>
  </si>
  <si>
    <t>REAL + TENDÊNCIA</t>
  </si>
  <si>
    <t>Planejado</t>
  </si>
  <si>
    <t>Aderência a programação:</t>
  </si>
  <si>
    <t>Real</t>
  </si>
  <si>
    <t>Nº de sondas:</t>
  </si>
  <si>
    <t>Nº de sondas com aderência abaixo de 80%:</t>
  </si>
  <si>
    <t>Produtividade média:</t>
  </si>
  <si>
    <t>Melhor produtividade mês:</t>
  </si>
  <si>
    <t>Rótulos de Linha</t>
  </si>
  <si>
    <t xml:space="preserve">Real+Tend. </t>
  </si>
  <si>
    <t>Total Geral</t>
  </si>
  <si>
    <t>Produtividade ideal média remanescente p/ recuperação:</t>
  </si>
  <si>
    <t>Feriados</t>
  </si>
  <si>
    <t>Dias úteis incorridos:</t>
  </si>
  <si>
    <t>Dias úteis programados:</t>
  </si>
  <si>
    <t>A</t>
  </si>
  <si>
    <t>DrillGeo</t>
  </si>
  <si>
    <t>qtd. equipamentos</t>
  </si>
  <si>
    <t>Real até 15/11</t>
  </si>
  <si>
    <t>Soma de Meta</t>
  </si>
  <si>
    <t xml:space="preserve">PRODUÇÃO - Maio/23 </t>
  </si>
  <si>
    <t>Mobilização</t>
  </si>
  <si>
    <t xml:space="preserve">PRODUÇÃO - Abril/23 </t>
  </si>
  <si>
    <t>* 17/04/2023 - Início Segundo Turno SR1052</t>
  </si>
  <si>
    <t xml:space="preserve">PRODUÇÃO - Junho/23 </t>
  </si>
  <si>
    <t xml:space="preserve">PRODUÇÃO - Julho/23 </t>
  </si>
  <si>
    <t xml:space="preserve">PRODUÇÃO - Agosto/23 </t>
  </si>
  <si>
    <t xml:space="preserve">PRODUÇÃO - Setembro/23 </t>
  </si>
  <si>
    <t xml:space="preserve">PRODUÇÃO - Outubro/23 </t>
  </si>
  <si>
    <t xml:space="preserve">PRODUÇÃO - Novembro/23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</si>
</sst>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([$€-2]* #,##0.00_);_([$€-2]* \(#,##0.00\);_([$€-2]* &quot;-&quot;??_)"/>
    <numFmt numFmtId="166" formatCode="0.0\ &quot;m/dia&quot;"/>
    <numFmt numFmtId="167" formatCode="&quot;Real até &quot;dd/mm"/>
    <numFmt numFmtId="168" formatCode="0.000"/>
    <numFmt numFmtId="169" formatCode="0.0"/>
  </numFmts>
  <fonts count="3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00808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808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 style="medium">
        <color rgb="FF008080"/>
      </left>
      <right/>
      <top style="medium">
        <color rgb="FF008080"/>
      </top>
      <bottom/>
      <diagonal/>
    </border>
    <border>
      <left/>
      <right style="medium">
        <color rgb="FF008080"/>
      </right>
      <top style="medium">
        <color rgb="FF008080"/>
      </top>
      <bottom/>
      <diagonal/>
    </border>
    <border>
      <left style="medium">
        <color rgb="FF008080"/>
      </left>
      <right/>
      <top/>
      <bottom style="medium">
        <color rgb="FF008080"/>
      </bottom>
      <diagonal/>
    </border>
    <border>
      <left/>
      <right style="medium">
        <color rgb="FF008080"/>
      </right>
      <top/>
      <bottom style="medium">
        <color rgb="FF008080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/>
      <right/>
      <top style="medium">
        <color rgb="FF008080"/>
      </top>
      <bottom/>
      <diagonal/>
    </border>
    <border>
      <left style="medium">
        <color rgb="FF008080"/>
      </left>
      <right/>
      <top/>
      <bottom/>
      <diagonal/>
    </border>
    <border>
      <left/>
      <right style="medium">
        <color rgb="FF008080"/>
      </right>
      <top/>
      <bottom/>
      <diagonal/>
    </border>
    <border>
      <left/>
      <right/>
      <top/>
      <bottom style="medium">
        <color rgb="FF008080"/>
      </bottom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0" fontId="5" fillId="0" borderId="0"/>
    <xf numFmtId="165" fontId="8" fillId="0" borderId="0"/>
    <xf numFmtId="9" fontId="6" fillId="0" borderId="0" applyFont="0" applyFill="0" applyBorder="0" applyAlignment="0" applyProtection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top"/>
    </xf>
    <xf numFmtId="164" fontId="8" fillId="0" borderId="0" xfId="1" applyNumberFormat="1" applyFont="1" applyAlignment="1">
      <alignment horizontal="center"/>
    </xf>
    <xf numFmtId="164" fontId="7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4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9" fontId="8" fillId="0" borderId="6" xfId="4" applyFont="1" applyFill="1" applyBorder="1" applyAlignment="1">
      <alignment horizontal="center"/>
    </xf>
    <xf numFmtId="0" fontId="15" fillId="0" borderId="0" xfId="5" applyFont="1" applyAlignment="1">
      <alignment horizontal="center" vertical="center"/>
    </xf>
    <xf numFmtId="17" fontId="15" fillId="0" borderId="0" xfId="5" applyNumberFormat="1" applyFont="1" applyAlignment="1">
      <alignment horizontal="center" vertical="center" wrapText="1"/>
    </xf>
    <xf numFmtId="17" fontId="9" fillId="0" borderId="0" xfId="5" applyNumberFormat="1" applyFont="1" applyAlignment="1">
      <alignment horizontal="center" vertical="center"/>
    </xf>
    <xf numFmtId="0" fontId="7" fillId="0" borderId="2" xfId="0" applyFont="1" applyBorder="1"/>
    <xf numFmtId="0" fontId="7" fillId="0" borderId="7" xfId="0" applyFont="1" applyBorder="1"/>
    <xf numFmtId="0" fontId="7" fillId="0" borderId="3" xfId="0" applyFont="1" applyBorder="1"/>
    <xf numFmtId="0" fontId="16" fillId="0" borderId="0" xfId="5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indent="1"/>
    </xf>
    <xf numFmtId="0" fontId="16" fillId="0" borderId="0" xfId="0" applyFont="1"/>
    <xf numFmtId="164" fontId="16" fillId="0" borderId="0" xfId="0" applyNumberFormat="1" applyFont="1"/>
    <xf numFmtId="0" fontId="18" fillId="0" borderId="5" xfId="0" applyFont="1" applyBorder="1" applyAlignment="1">
      <alignment horizontal="center" wrapText="1"/>
    </xf>
    <xf numFmtId="0" fontId="14" fillId="3" borderId="6" xfId="0" applyFont="1" applyFill="1" applyBorder="1" applyAlignment="1">
      <alignment horizontal="center"/>
    </xf>
    <xf numFmtId="3" fontId="9" fillId="3" borderId="6" xfId="0" applyNumberFormat="1" applyFont="1" applyFill="1" applyBorder="1" applyAlignment="1">
      <alignment horizontal="center"/>
    </xf>
    <xf numFmtId="3" fontId="11" fillId="3" borderId="6" xfId="0" applyNumberFormat="1" applyFont="1" applyFill="1" applyBorder="1" applyAlignment="1">
      <alignment horizontal="center"/>
    </xf>
    <xf numFmtId="9" fontId="8" fillId="3" borderId="6" xfId="4" applyFont="1" applyFill="1" applyBorder="1" applyAlignment="1">
      <alignment horizontal="center"/>
    </xf>
    <xf numFmtId="0" fontId="17" fillId="0" borderId="0" xfId="0" applyFont="1" applyAlignment="1">
      <alignment horizontal="right" vertical="center" wrapText="1" indent="1"/>
    </xf>
    <xf numFmtId="9" fontId="20" fillId="0" borderId="9" xfId="4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/>
    </xf>
    <xf numFmtId="166" fontId="17" fillId="0" borderId="9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19" fillId="0" borderId="0" xfId="0" applyFont="1" applyAlignment="1">
      <alignment horizontal="center"/>
    </xf>
    <xf numFmtId="16" fontId="19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4" fontId="8" fillId="0" borderId="0" xfId="0" applyNumberFormat="1" applyFont="1"/>
    <xf numFmtId="168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/>
    </xf>
    <xf numFmtId="3" fontId="0" fillId="0" borderId="0" xfId="0" applyNumberFormat="1"/>
    <xf numFmtId="9" fontId="0" fillId="0" borderId="0" xfId="0" applyNumberForma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7" fontId="12" fillId="2" borderId="0" xfId="0" applyNumberFormat="1" applyFont="1" applyFill="1" applyAlignment="1">
      <alignment horizontal="center" vertical="center"/>
    </xf>
    <xf numFmtId="16" fontId="12" fillId="2" borderId="0" xfId="0" applyNumberFormat="1" applyFont="1" applyFill="1" applyAlignment="1">
      <alignment horizontal="center" vertical="center"/>
    </xf>
    <xf numFmtId="20" fontId="11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left" vertical="center"/>
    </xf>
    <xf numFmtId="169" fontId="8" fillId="0" borderId="0" xfId="0" applyNumberFormat="1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/>
    </xf>
    <xf numFmtId="3" fontId="25" fillId="0" borderId="0" xfId="0" applyNumberFormat="1" applyFont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top"/>
    </xf>
    <xf numFmtId="167" fontId="12" fillId="2" borderId="0" xfId="0" applyNumberFormat="1" applyFont="1" applyFill="1" applyAlignment="1">
      <alignment horizontal="center" vertical="top"/>
    </xf>
    <xf numFmtId="16" fontId="12" fillId="2" borderId="0" xfId="0" applyNumberFormat="1" applyFont="1" applyFill="1" applyAlignment="1">
      <alignment horizontal="center" vertical="top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17" fontId="15" fillId="0" borderId="0" xfId="9" applyNumberFormat="1" applyFont="1" applyAlignment="1">
      <alignment horizontal="center" vertical="center" wrapText="1"/>
    </xf>
    <xf numFmtId="17" fontId="9" fillId="0" borderId="0" xfId="9" applyNumberFormat="1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5" fillId="0" borderId="0" xfId="10" applyFont="1" applyAlignment="1">
      <alignment horizontal="center" vertical="center"/>
    </xf>
    <xf numFmtId="17" fontId="15" fillId="0" borderId="0" xfId="10" applyNumberFormat="1" applyFont="1" applyAlignment="1">
      <alignment horizontal="center" vertical="center" wrapText="1"/>
    </xf>
    <xf numFmtId="17" fontId="9" fillId="0" borderId="0" xfId="10" applyNumberFormat="1" applyFont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23" fillId="0" borderId="0" xfId="0" applyFont="1" applyAlignment="1">
      <alignment horizontal="left"/>
    </xf>
    <xf numFmtId="3" fontId="23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left"/>
    </xf>
    <xf numFmtId="3" fontId="28" fillId="0" borderId="0" xfId="0" applyNumberFormat="1" applyFont="1"/>
    <xf numFmtId="4" fontId="11" fillId="0" borderId="6" xfId="0" applyNumberFormat="1" applyFont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left"/>
    </xf>
    <xf numFmtId="3" fontId="29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left"/>
    </xf>
    <xf numFmtId="3" fontId="30" fillId="0" borderId="0" xfId="0" applyNumberFormat="1" applyFont="1"/>
    <xf numFmtId="0" fontId="31" fillId="0" borderId="0" xfId="0" applyFont="1"/>
    <xf numFmtId="0" fontId="31" fillId="0" borderId="0" xfId="0" applyFont="1" applyAlignment="1">
      <alignment horizontal="left"/>
    </xf>
    <xf numFmtId="3" fontId="31" fillId="0" borderId="0" xfId="0" applyNumberFormat="1" applyFont="1"/>
    <xf numFmtId="0" fontId="17" fillId="0" borderId="8" xfId="0" applyFont="1" applyBorder="1" applyAlignment="1">
      <alignment horizontal="right" vertical="center" wrapText="1" indent="1"/>
    </xf>
    <xf numFmtId="0" fontId="17" fillId="0" borderId="0" xfId="0" applyFont="1" applyAlignment="1">
      <alignment horizontal="right" vertical="center" wrapText="1" indent="1"/>
    </xf>
    <xf numFmtId="0" fontId="18" fillId="0" borderId="4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12" fillId="2" borderId="0" xfId="0" applyFont="1" applyFill="1" applyAlignment="1">
      <alignment horizontal="center"/>
    </xf>
    <xf numFmtId="1" fontId="17" fillId="0" borderId="9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Alignment="1">
      <alignment horizontal="left"/>
    </xf>
    <xf numFmtId="3" fontId="31" fillId="0" borderId="0" xfId="0" applyNumberFormat="1" applyFont="1" applyFill="1"/>
  </cellXfs>
  <cellStyles count="11">
    <cellStyle name="Normal" xfId="0" builtinId="0"/>
    <cellStyle name="Normal 2" xfId="3" xr:uid="{A857DE9A-F3BA-452F-8E24-73E0650C6D06}"/>
    <cellStyle name="Normal 23" xfId="2" xr:uid="{8ED8551D-F015-463B-B93A-8E36B995F634}"/>
    <cellStyle name="Normal 23 2" xfId="5" xr:uid="{6366832C-B797-4DCA-B4A9-EA3B188E8037}"/>
    <cellStyle name="Normal 23 2 2" xfId="9" xr:uid="{918370D6-5B67-4ABE-B297-E210C42F2027}"/>
    <cellStyle name="Normal 23 2 3" xfId="10" xr:uid="{C3B78A4E-3614-40F4-AADC-A9416AC0831D}"/>
    <cellStyle name="Normal 3" xfId="6" xr:uid="{AC5EAFE3-A1F7-413A-A7B4-1E0C17E798DA}"/>
    <cellStyle name="Normal 4" xfId="8" xr:uid="{8F319CB7-E6A0-486D-82B6-EEE10F01AC05}"/>
    <cellStyle name="Porcentagem" xfId="4" builtinId="5"/>
    <cellStyle name="Vírgula" xfId="1" builtinId="3"/>
    <cellStyle name="Vírgula 3" xfId="7" xr:uid="{648D1125-59F8-43FB-A85B-79C2E31A31DD}"/>
  </cellStyles>
  <dxfs count="2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3" formatCode="#,##0"/>
    </dxf>
    <dxf>
      <numFmt numFmtId="3" formatCode="#,##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" formatCode="#,##0"/>
    </dxf>
    <dxf>
      <numFmt numFmtId="3" formatCode="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" formatCode="#,##0"/>
    </dxf>
    <dxf>
      <numFmt numFmtId="3" formatCode="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" formatCode="#,##0"/>
    </dxf>
    <dxf>
      <numFmt numFmtId="3" formatCode="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" formatCode="#,##0"/>
    </dxf>
    <dxf>
      <numFmt numFmtId="3" formatCode="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" formatCode="#,##0"/>
    </dxf>
    <dxf>
      <numFmt numFmtId="3" formatCode="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" formatCode="#,##0"/>
    </dxf>
    <dxf>
      <numFmt numFmtId="3" formatCode="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" formatCode="#,##0"/>
    </dxf>
    <dxf>
      <numFmt numFmtId="3" formatCode="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" formatCode="#,##0"/>
    </dxf>
    <dxf>
      <numFmt numFmtId="3" formatCode="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5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pivotCacheDefinition" Target="pivotCache/pivotCacheDefinition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400"/>
              <a:t>Produção Mensal</a:t>
            </a:r>
          </a:p>
        </c:rich>
      </c:tx>
      <c:layout>
        <c:manualLayout>
          <c:xMode val="edge"/>
          <c:yMode val="edge"/>
          <c:x val="0.35239139227152066"/>
          <c:y val="3.0237886314894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733398950131233"/>
          <c:y val="0.17952299881433736"/>
          <c:w val="0.78345931758530185"/>
          <c:h val="0.55119832993848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'04_23'!$C$24</c:f>
              <c:strCache>
                <c:ptCount val="1"/>
                <c:pt idx="0">
                  <c:v>Planejado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0E-4277-AFF6-970DAC218A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'04_23'!$D$23:$E$23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'04_23'!$D$24:$E$24</c:f>
              <c:numCache>
                <c:formatCode>_-* #,##0_-;\-* #,##0_-;_-* "-"??_-;_-@_-</c:formatCode>
                <c:ptCount val="2"/>
                <c:pt idx="0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E-4277-AFF6-970DAC218AA7}"/>
            </c:ext>
          </c:extLst>
        </c:ser>
        <c:ser>
          <c:idx val="1"/>
          <c:order val="1"/>
          <c:tx>
            <c:strRef>
              <c:f>'04_23'!$C$25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'04_23'!$D$23:$E$23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'04_23'!$D$25:$E$25</c:f>
              <c:numCache>
                <c:formatCode>_-* #,##0_-;\-* #,##0_-;_-* "-"??_-;_-@_-</c:formatCode>
                <c:ptCount val="2"/>
                <c:pt idx="1">
                  <c:v>900.2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0E-4277-AFF6-970DAC218AA7}"/>
            </c:ext>
          </c:extLst>
        </c:ser>
        <c:ser>
          <c:idx val="2"/>
          <c:order val="2"/>
          <c:tx>
            <c:strRef>
              <c:f>'04_23'!$C$26</c:f>
              <c:strCache>
                <c:ptCount val="1"/>
                <c:pt idx="0">
                  <c:v>Tendência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'04_23'!$D$23:$E$23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'04_23'!$D$26:$E$26</c:f>
              <c:numCache>
                <c:formatCode>_-* #,##0_-;\-* #,##0_-;_-* "-"??_-;_-@_-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E-4277-AFF6-970DAC218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27148944"/>
        <c:axId val="-1727156560"/>
      </c:barChart>
      <c:catAx>
        <c:axId val="-17271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56560"/>
        <c:crosses val="autoZero"/>
        <c:auto val="1"/>
        <c:lblAlgn val="ctr"/>
        <c:lblOffset val="100"/>
        <c:noMultiLvlLbl val="0"/>
      </c:catAx>
      <c:valAx>
        <c:axId val="-172715656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00808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Planejamento_23 Drillgeo_rev11.xlsx]08_23!Tabela dinâmica3</c:name>
    <c:fmtId val="17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/>
              <a:t>Produção</a:t>
            </a:r>
            <a:r>
              <a:rPr lang="pt-BR" baseline="0"/>
              <a:t> Mensal por Sonda</a:t>
            </a:r>
            <a:endParaRPr lang="pt-BR"/>
          </a:p>
        </c:rich>
      </c:tx>
      <c:layout>
        <c:manualLayout>
          <c:xMode val="edge"/>
          <c:yMode val="edge"/>
          <c:x val="0.329743753662859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FC000"/>
          </a:solidFill>
          <a:ln>
            <a:noFill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008080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'08_23'!$E$36</c:f>
              <c:strCache>
                <c:ptCount val="1"/>
                <c:pt idx="0">
                  <c:v>Real+Tend. </c:v>
                </c:pt>
              </c:strCache>
            </c:strRef>
          </c:tx>
          <c:spPr>
            <a:solidFill>
              <a:srgbClr val="FFC000"/>
            </a:solidFill>
            <a:ln>
              <a:noFill/>
              <a:prstDash val="sysDash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'08_23'!$C$37:$C$42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'08_23'!$E$37:$E$42</c:f>
              <c:numCache>
                <c:formatCode>#,##0</c:formatCode>
                <c:ptCount val="5"/>
                <c:pt idx="0">
                  <c:v>174.55</c:v>
                </c:pt>
                <c:pt idx="1">
                  <c:v>338.2</c:v>
                </c:pt>
                <c:pt idx="2">
                  <c:v>568.45000000000005</c:v>
                </c:pt>
                <c:pt idx="3">
                  <c:v>606.45000000000005</c:v>
                </c:pt>
                <c:pt idx="4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8-4149-AEC5-A73E7406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35872"/>
        <c:axId val="11839200"/>
      </c:barChart>
      <c:lineChart>
        <c:grouping val="standard"/>
        <c:varyColors val="0"/>
        <c:ser>
          <c:idx val="0"/>
          <c:order val="0"/>
          <c:tx>
            <c:strRef>
              <c:f>'08_23'!$D$36</c:f>
              <c:strCache>
                <c:ptCount val="1"/>
                <c:pt idx="0">
                  <c:v>Soma de Meta</c:v>
                </c:pt>
              </c:strCache>
            </c:strRef>
          </c:tx>
          <c:spPr>
            <a:ln w="38100" cap="rnd">
              <a:solidFill>
                <a:srgbClr val="008080"/>
              </a:solidFill>
              <a:prstDash val="sysDash"/>
              <a:round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marker>
            <c:symbol val="none"/>
          </c:marker>
          <c:cat>
            <c:strRef>
              <c:f>'08_23'!$C$37:$C$42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'08_23'!$D$37:$D$42</c:f>
              <c:numCache>
                <c:formatCode>#,##0</c:formatCode>
                <c:ptCount val="5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88-4149-AEC5-A73E7406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872"/>
        <c:axId val="11839200"/>
      </c:lineChart>
      <c:catAx>
        <c:axId val="118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9200"/>
        <c:crosses val="autoZero"/>
        <c:auto val="1"/>
        <c:lblAlgn val="ctr"/>
        <c:lblOffset val="100"/>
        <c:noMultiLvlLbl val="0"/>
      </c:catAx>
      <c:valAx>
        <c:axId val="118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FFC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400"/>
              <a:t>Produção Mensal</a:t>
            </a:r>
          </a:p>
        </c:rich>
      </c:tx>
      <c:layout>
        <c:manualLayout>
          <c:xMode val="edge"/>
          <c:yMode val="edge"/>
          <c:x val="0.35239139227152066"/>
          <c:y val="3.0237886314894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733398950131233"/>
          <c:y val="0.17952299881433736"/>
          <c:w val="0.78345931758530185"/>
          <c:h val="0.55119832993848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'09_23 '!$C$24</c:f>
              <c:strCache>
                <c:ptCount val="1"/>
                <c:pt idx="0">
                  <c:v>Planejado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F4-45B2-87C8-BB8A89D8BE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'09_23 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'09_23 '!$D$24:$E$24</c:f>
              <c:numCache>
                <c:formatCode>_-* #,##0_-;\-* #,##0_-;_-* "-"??_-;_-@_-</c:formatCode>
                <c:ptCount val="2"/>
                <c:pt idx="0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4-45B2-87C8-BB8A89D8BEDC}"/>
            </c:ext>
          </c:extLst>
        </c:ser>
        <c:ser>
          <c:idx val="1"/>
          <c:order val="1"/>
          <c:tx>
            <c:strRef>
              <c:f>'09_23 '!$C$25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'09_23 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'09_23 '!$D$25:$E$25</c:f>
              <c:numCache>
                <c:formatCode>_-* #,##0_-;\-* #,##0_-;_-* "-"??_-;_-@_-</c:formatCode>
                <c:ptCount val="2"/>
                <c:pt idx="1">
                  <c:v>1411.55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F4-45B2-87C8-BB8A89D8BEDC}"/>
            </c:ext>
          </c:extLst>
        </c:ser>
        <c:ser>
          <c:idx val="2"/>
          <c:order val="2"/>
          <c:tx>
            <c:strRef>
              <c:f>'09_23 '!$C$26</c:f>
              <c:strCache>
                <c:ptCount val="1"/>
                <c:pt idx="0">
                  <c:v>Tendência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'09_23 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'09_23 '!$D$26:$E$26</c:f>
              <c:numCache>
                <c:formatCode>_-* #,##0_-;\-* #,##0_-;_-* "-"??_-;_-@_-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F4-45B2-87C8-BB8A89D8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27148944"/>
        <c:axId val="-1727156560"/>
      </c:barChart>
      <c:catAx>
        <c:axId val="-17271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56560"/>
        <c:crosses val="autoZero"/>
        <c:auto val="1"/>
        <c:lblAlgn val="ctr"/>
        <c:lblOffset val="100"/>
        <c:noMultiLvlLbl val="0"/>
      </c:catAx>
      <c:valAx>
        <c:axId val="-172715656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00808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Planejamento_23 Drillgeo_rev11.xlsx]09_23 !Tabela dinâmica3</c:name>
    <c:fmtId val="17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/>
              <a:t>Produção</a:t>
            </a:r>
            <a:r>
              <a:rPr lang="pt-BR" baseline="0"/>
              <a:t> Mensal por Sonda</a:t>
            </a:r>
            <a:endParaRPr lang="pt-BR"/>
          </a:p>
        </c:rich>
      </c:tx>
      <c:layout>
        <c:manualLayout>
          <c:xMode val="edge"/>
          <c:yMode val="edge"/>
          <c:x val="0.329743753662859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FC000"/>
          </a:solidFill>
          <a:ln>
            <a:noFill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008080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'09_23 '!$E$36</c:f>
              <c:strCache>
                <c:ptCount val="1"/>
                <c:pt idx="0">
                  <c:v>Real+Tend. </c:v>
                </c:pt>
              </c:strCache>
            </c:strRef>
          </c:tx>
          <c:spPr>
            <a:solidFill>
              <a:srgbClr val="FFC000"/>
            </a:solidFill>
            <a:ln>
              <a:noFill/>
              <a:prstDash val="sysDash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'09_23 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'09_23 '!$E$37:$E$42</c:f>
              <c:numCache>
                <c:formatCode>#,##0</c:formatCode>
                <c:ptCount val="5"/>
                <c:pt idx="0">
                  <c:v>194</c:v>
                </c:pt>
                <c:pt idx="1">
                  <c:v>389.25</c:v>
                </c:pt>
                <c:pt idx="2">
                  <c:v>289.05</c:v>
                </c:pt>
                <c:pt idx="3">
                  <c:v>289.25</c:v>
                </c:pt>
                <c:pt idx="4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C-4DA4-805F-51B4B3A26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35872"/>
        <c:axId val="11839200"/>
      </c:barChart>
      <c:lineChart>
        <c:grouping val="standard"/>
        <c:varyColors val="0"/>
        <c:ser>
          <c:idx val="0"/>
          <c:order val="0"/>
          <c:tx>
            <c:strRef>
              <c:f>'09_23 '!$D$36</c:f>
              <c:strCache>
                <c:ptCount val="1"/>
                <c:pt idx="0">
                  <c:v>Soma de Meta</c:v>
                </c:pt>
              </c:strCache>
            </c:strRef>
          </c:tx>
          <c:spPr>
            <a:ln w="38100" cap="rnd">
              <a:solidFill>
                <a:srgbClr val="008080"/>
              </a:solidFill>
              <a:prstDash val="sysDash"/>
              <a:round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marker>
            <c:symbol val="none"/>
          </c:marker>
          <c:cat>
            <c:strRef>
              <c:f>'09_23 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'09_23 '!$D$37:$D$42</c:f>
              <c:numCache>
                <c:formatCode>#,##0</c:formatCode>
                <c:ptCount val="5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C-4DA4-805F-51B4B3A26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872"/>
        <c:axId val="11839200"/>
      </c:lineChart>
      <c:catAx>
        <c:axId val="118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9200"/>
        <c:crosses val="autoZero"/>
        <c:auto val="1"/>
        <c:lblAlgn val="ctr"/>
        <c:lblOffset val="100"/>
        <c:noMultiLvlLbl val="0"/>
      </c:catAx>
      <c:valAx>
        <c:axId val="118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FFC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400"/>
              <a:t>Produção Mensal</a:t>
            </a:r>
          </a:p>
        </c:rich>
      </c:tx>
      <c:layout>
        <c:manualLayout>
          <c:xMode val="edge"/>
          <c:yMode val="edge"/>
          <c:x val="0.35239139227152066"/>
          <c:y val="3.0237886314894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733398950131233"/>
          <c:y val="0.17952299881433736"/>
          <c:w val="0.78345931758530185"/>
          <c:h val="0.55119832993848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'10_23  '!$C$24</c:f>
              <c:strCache>
                <c:ptCount val="1"/>
                <c:pt idx="0">
                  <c:v>Planejado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1F-4A8A-919D-CB886931E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'10_23  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'10_23  '!$D$24:$E$24</c:f>
              <c:numCache>
                <c:formatCode>_-* #,##0_-;\-* #,##0_-;_-* "-"??_-;_-@_-</c:formatCode>
                <c:ptCount val="2"/>
                <c:pt idx="0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F-4A8A-919D-CB886931EA2D}"/>
            </c:ext>
          </c:extLst>
        </c:ser>
        <c:ser>
          <c:idx val="1"/>
          <c:order val="1"/>
          <c:tx>
            <c:strRef>
              <c:f>'10_23  '!$C$25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'10_23  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'10_23  '!$D$25:$E$25</c:f>
              <c:numCache>
                <c:formatCode>_-* #,##0_-;\-* #,##0_-;_-* "-"??_-;_-@_-</c:formatCode>
                <c:ptCount val="2"/>
                <c:pt idx="1">
                  <c:v>1798.1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1F-4A8A-919D-CB886931EA2D}"/>
            </c:ext>
          </c:extLst>
        </c:ser>
        <c:ser>
          <c:idx val="2"/>
          <c:order val="2"/>
          <c:tx>
            <c:strRef>
              <c:f>'10_23  '!$C$26</c:f>
              <c:strCache>
                <c:ptCount val="1"/>
                <c:pt idx="0">
                  <c:v>Tendência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'10_23  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'10_23  '!$D$26:$E$26</c:f>
              <c:numCache>
                <c:formatCode>_-* #,##0_-;\-* #,##0_-;_-* "-"??_-;_-@_-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1F-4A8A-919D-CB886931E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27148944"/>
        <c:axId val="-1727156560"/>
      </c:barChart>
      <c:catAx>
        <c:axId val="-17271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56560"/>
        <c:crosses val="autoZero"/>
        <c:auto val="1"/>
        <c:lblAlgn val="ctr"/>
        <c:lblOffset val="100"/>
        <c:noMultiLvlLbl val="0"/>
      </c:catAx>
      <c:valAx>
        <c:axId val="-172715656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00808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Planejamento_23 Drillgeo_rev11.xlsx]10_23  !Tabela dinâmica3</c:name>
    <c:fmtId val="17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/>
              <a:t>Produção</a:t>
            </a:r>
            <a:r>
              <a:rPr lang="pt-BR" baseline="0"/>
              <a:t> Mensal por Sonda</a:t>
            </a:r>
            <a:endParaRPr lang="pt-BR"/>
          </a:p>
        </c:rich>
      </c:tx>
      <c:layout>
        <c:manualLayout>
          <c:xMode val="edge"/>
          <c:yMode val="edge"/>
          <c:x val="0.31369969827915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FC000"/>
          </a:solidFill>
          <a:ln>
            <a:noFill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008080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'10_23  '!$E$36</c:f>
              <c:strCache>
                <c:ptCount val="1"/>
                <c:pt idx="0">
                  <c:v>Real+Tend. </c:v>
                </c:pt>
              </c:strCache>
            </c:strRef>
          </c:tx>
          <c:spPr>
            <a:solidFill>
              <a:srgbClr val="FFC000"/>
            </a:solidFill>
            <a:ln>
              <a:noFill/>
              <a:prstDash val="sysDash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'10_23  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'10_23  '!$E$37:$E$42</c:f>
              <c:numCache>
                <c:formatCode>#,##0</c:formatCode>
                <c:ptCount val="5"/>
                <c:pt idx="0">
                  <c:v>327.60000000000002</c:v>
                </c:pt>
                <c:pt idx="1">
                  <c:v>320.39999999999998</c:v>
                </c:pt>
                <c:pt idx="2">
                  <c:v>356.85</c:v>
                </c:pt>
                <c:pt idx="3">
                  <c:v>489.6</c:v>
                </c:pt>
                <c:pt idx="4">
                  <c:v>303.64999999999998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E-4747-B7CF-EF7FE53B0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35872"/>
        <c:axId val="11839200"/>
      </c:barChart>
      <c:lineChart>
        <c:grouping val="standard"/>
        <c:varyColors val="0"/>
        <c:ser>
          <c:idx val="0"/>
          <c:order val="0"/>
          <c:tx>
            <c:strRef>
              <c:f>'10_23  '!$D$36</c:f>
              <c:strCache>
                <c:ptCount val="1"/>
                <c:pt idx="0">
                  <c:v>Soma de Meta</c:v>
                </c:pt>
              </c:strCache>
            </c:strRef>
          </c:tx>
          <c:spPr>
            <a:ln w="38100" cap="rnd">
              <a:solidFill>
                <a:srgbClr val="008080"/>
              </a:solidFill>
              <a:prstDash val="sysDash"/>
              <a:round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marker>
            <c:symbol val="none"/>
          </c:marker>
          <c:cat>
            <c:strRef>
              <c:f>'10_23  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'10_23  '!$D$37:$D$42</c:f>
              <c:numCache>
                <c:formatCode>#,##0</c:formatCode>
                <c:ptCount val="5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E-4747-B7CF-EF7FE53B0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872"/>
        <c:axId val="11839200"/>
      </c:lineChart>
      <c:catAx>
        <c:axId val="118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9200"/>
        <c:crosses val="autoZero"/>
        <c:auto val="1"/>
        <c:lblAlgn val="ctr"/>
        <c:lblOffset val="100"/>
        <c:noMultiLvlLbl val="0"/>
      </c:catAx>
      <c:valAx>
        <c:axId val="118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FFC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400"/>
              <a:t>Produção Mensal</a:t>
            </a:r>
          </a:p>
        </c:rich>
      </c:tx>
      <c:layout>
        <c:manualLayout>
          <c:xMode val="edge"/>
          <c:yMode val="edge"/>
          <c:x val="0.35239139227152066"/>
          <c:y val="3.0237886314894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733398950131233"/>
          <c:y val="0.17952299881433736"/>
          <c:w val="0.78345931758530185"/>
          <c:h val="0.55119832993848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'11_23'!$C$24</c:f>
              <c:strCache>
                <c:ptCount val="1"/>
                <c:pt idx="0">
                  <c:v>Planejado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C9C-4858-9C5A-72D34F1475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'11_23'!$D$24:$E$24</c:f>
              <c:numCache>
                <c:formatCode>_-* #,##0_-;\-* #,##0_-;_-* "-"??_-;_-@_-</c:formatCode>
                <c:ptCount val="2"/>
                <c:pt idx="0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C-4858-9C5A-72D34F14753D}"/>
            </c:ext>
          </c:extLst>
        </c:ser>
        <c:ser>
          <c:idx val="1"/>
          <c:order val="1"/>
          <c:tx>
            <c:strRef>
              <c:f>'11_23'!$C$25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'11_23'!$D$25:$E$25</c:f>
              <c:numCache>
                <c:formatCode>_-* #,##0_-;\-* #,##0_-;_-* "-"??_-;_-@_-</c:formatCode>
                <c:ptCount val="2"/>
                <c:pt idx="1">
                  <c:v>545.29999999999995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9C-4858-9C5A-72D34F14753D}"/>
            </c:ext>
          </c:extLst>
        </c:ser>
        <c:ser>
          <c:idx val="2"/>
          <c:order val="2"/>
          <c:tx>
            <c:strRef>
              <c:f>'11_23'!$C$26</c:f>
              <c:strCache>
                <c:ptCount val="1"/>
                <c:pt idx="0">
                  <c:v>Tendência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'11_23'!$D$26:$E$26</c:f>
              <c:numCache>
                <c:formatCode>_-* #,##0_-;\-* #,##0_-;_-* "-"??_-;_-@_-</c:formatCode>
                <c:ptCount val="2"/>
                <c:pt idx="1">
                  <c:v>1384.2230769230769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9C-4858-9C5A-72D34F147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27148944"/>
        <c:axId val="-1727156560"/>
      </c:barChart>
      <c:catAx>
        <c:axId val="-17271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56560"/>
        <c:crosses val="autoZero"/>
        <c:auto val="1"/>
        <c:lblAlgn val="ctr"/>
        <c:lblOffset val="100"/>
        <c:noMultiLvlLbl val="0"/>
      </c:catAx>
      <c:valAx>
        <c:axId val="-172715656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00808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Planejamento_23 Drillgeo_rev11.xlsx]11_23!Tabela dinâmica3</c:name>
    <c:fmtId val="17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/>
              <a:t>Produção</a:t>
            </a:r>
            <a:r>
              <a:rPr lang="pt-BR" baseline="0"/>
              <a:t> Mensal por Sonda</a:t>
            </a:r>
            <a:endParaRPr lang="pt-BR"/>
          </a:p>
        </c:rich>
      </c:tx>
      <c:layout>
        <c:manualLayout>
          <c:xMode val="edge"/>
          <c:yMode val="edge"/>
          <c:x val="0.31369969827915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FC000"/>
          </a:solidFill>
          <a:ln>
            <a:noFill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008080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'11_23'!$E$36</c:f>
              <c:strCache>
                <c:ptCount val="1"/>
                <c:pt idx="0">
                  <c:v>Real+Tend. </c:v>
                </c:pt>
              </c:strCache>
            </c:strRef>
          </c:tx>
          <c:spPr>
            <a:solidFill>
              <a:srgbClr val="FFC000"/>
            </a:solidFill>
            <a:ln>
              <a:noFill/>
              <a:prstDash val="sysDash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'11_23'!$E$37:$E$42</c:f>
              <c:numCache>
                <c:formatCode>#,##0</c:formatCode>
                <c:ptCount val="5"/>
                <c:pt idx="0">
                  <c:v>372.06923076923078</c:v>
                </c:pt>
                <c:pt idx="1">
                  <c:v>477.69230769230768</c:v>
                </c:pt>
                <c:pt idx="2">
                  <c:v>236.19230769230771</c:v>
                </c:pt>
                <c:pt idx="3">
                  <c:v>276</c:v>
                </c:pt>
                <c:pt idx="4">
                  <c:v>567.56923076923078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F-4E3C-8951-87379CC05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35872"/>
        <c:axId val="11839200"/>
      </c:barChart>
      <c:lineChart>
        <c:grouping val="standard"/>
        <c:varyColors val="0"/>
        <c:ser>
          <c:idx val="0"/>
          <c:order val="0"/>
          <c:tx>
            <c:strRef>
              <c:f>'11_23'!$D$36</c:f>
              <c:strCache>
                <c:ptCount val="1"/>
                <c:pt idx="0">
                  <c:v>Soma de Meta</c:v>
                </c:pt>
              </c:strCache>
            </c:strRef>
          </c:tx>
          <c:spPr>
            <a:ln w="38100" cap="rnd">
              <a:solidFill>
                <a:srgbClr val="008080"/>
              </a:solidFill>
              <a:prstDash val="sysDash"/>
              <a:round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marker>
            <c:symbol val="none"/>
          </c:marker>
          <c:cat>
            <c:strRef>
              <c:f>'11_23'!$C$37:$C$42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'11_23'!$D$37:$D$42</c:f>
              <c:numCache>
                <c:formatCode>#,##0</c:formatCode>
                <c:ptCount val="5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F-4E3C-8951-87379CC05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872"/>
        <c:axId val="11839200"/>
      </c:lineChart>
      <c:catAx>
        <c:axId val="118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9200"/>
        <c:crosses val="autoZero"/>
        <c:auto val="1"/>
        <c:lblAlgn val="ctr"/>
        <c:lblOffset val="100"/>
        <c:noMultiLvlLbl val="0"/>
      </c:catAx>
      <c:valAx>
        <c:axId val="118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FFC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Planejamento_23 Drillgeo_rev11.xlsx]04_23!Tabela dinâmica3</c:name>
    <c:fmtId val="8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/>
              <a:t>Produção</a:t>
            </a:r>
            <a:r>
              <a:rPr lang="pt-BR" baseline="0"/>
              <a:t> Mensal por Sonda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FC000"/>
          </a:solidFill>
          <a:ln>
            <a:noFill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008080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'04_23'!$E$36</c:f>
              <c:strCache>
                <c:ptCount val="1"/>
                <c:pt idx="0">
                  <c:v>Real+Tend. </c:v>
                </c:pt>
              </c:strCache>
            </c:strRef>
          </c:tx>
          <c:spPr>
            <a:solidFill>
              <a:srgbClr val="FFC000"/>
            </a:solidFill>
            <a:ln>
              <a:noFill/>
              <a:prstDash val="sysDash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'04_23'!$C$37:$C$42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'04_23'!$E$37:$E$42</c:f>
              <c:numCache>
                <c:formatCode>#,##0</c:formatCode>
                <c:ptCount val="5"/>
                <c:pt idx="0">
                  <c:v>248.1</c:v>
                </c:pt>
                <c:pt idx="1">
                  <c:v>286.39999999999998</c:v>
                </c:pt>
                <c:pt idx="2">
                  <c:v>365.7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8-4F4B-8E8E-20A9FF08F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35872"/>
        <c:axId val="11839200"/>
      </c:barChart>
      <c:lineChart>
        <c:grouping val="standard"/>
        <c:varyColors val="0"/>
        <c:ser>
          <c:idx val="0"/>
          <c:order val="0"/>
          <c:tx>
            <c:strRef>
              <c:f>'04_23'!$D$36</c:f>
              <c:strCache>
                <c:ptCount val="1"/>
                <c:pt idx="0">
                  <c:v>Soma de Meta</c:v>
                </c:pt>
              </c:strCache>
            </c:strRef>
          </c:tx>
          <c:spPr>
            <a:ln w="38100" cap="rnd">
              <a:solidFill>
                <a:srgbClr val="008080"/>
              </a:solidFill>
              <a:prstDash val="sysDash"/>
              <a:round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marker>
            <c:symbol val="none"/>
          </c:marker>
          <c:cat>
            <c:strRef>
              <c:f>'04_23'!$C$37:$C$42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'04_23'!$D$37:$D$42</c:f>
              <c:numCache>
                <c:formatCode>#,##0</c:formatCode>
                <c:ptCount val="5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8-4F4B-8E8E-20A9FF08F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872"/>
        <c:axId val="11839200"/>
      </c:lineChart>
      <c:catAx>
        <c:axId val="118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9200"/>
        <c:crosses val="autoZero"/>
        <c:auto val="1"/>
        <c:lblAlgn val="ctr"/>
        <c:lblOffset val="100"/>
        <c:noMultiLvlLbl val="0"/>
      </c:catAx>
      <c:valAx>
        <c:axId val="118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FFC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400"/>
              <a:t>Produção Mensal</a:t>
            </a:r>
          </a:p>
        </c:rich>
      </c:tx>
      <c:layout>
        <c:manualLayout>
          <c:xMode val="edge"/>
          <c:yMode val="edge"/>
          <c:x val="0.35239139227152066"/>
          <c:y val="3.0237886314894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733398950131233"/>
          <c:y val="0.17952299881433736"/>
          <c:w val="0.78345931758530185"/>
          <c:h val="0.55119832993848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'05_23'!$C$24</c:f>
              <c:strCache>
                <c:ptCount val="1"/>
                <c:pt idx="0">
                  <c:v>Planejado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874-4AAE-90FF-7160B44925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'05_23'!$D$23:$E$23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'05_23'!$D$24:$E$24</c:f>
              <c:numCache>
                <c:formatCode>_-* #,##0_-;\-* #,##0_-;_-* "-"??_-;_-@_-</c:formatCode>
                <c:ptCount val="2"/>
                <c:pt idx="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74-4AAE-90FF-7160B4492574}"/>
            </c:ext>
          </c:extLst>
        </c:ser>
        <c:ser>
          <c:idx val="1"/>
          <c:order val="1"/>
          <c:tx>
            <c:strRef>
              <c:f>'05_23'!$C$25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'05_23'!$D$23:$E$23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'05_23'!$D$25:$E$25</c:f>
              <c:numCache>
                <c:formatCode>_-* #,##0_-;\-* #,##0_-;_-* "-"??_-;_-@_-</c:formatCode>
                <c:ptCount val="2"/>
                <c:pt idx="1">
                  <c:v>1840.2999999999997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74-4AAE-90FF-7160B4492574}"/>
            </c:ext>
          </c:extLst>
        </c:ser>
        <c:ser>
          <c:idx val="2"/>
          <c:order val="2"/>
          <c:tx>
            <c:strRef>
              <c:f>'05_23'!$C$26</c:f>
              <c:strCache>
                <c:ptCount val="1"/>
                <c:pt idx="0">
                  <c:v>Tendência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'05_23'!$D$23:$E$23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'05_23'!$D$26:$E$26</c:f>
              <c:numCache>
                <c:formatCode>_-* #,##0_-;\-* #,##0_-;_-* "-"??_-;_-@_-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74-4AAE-90FF-7160B4492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27148944"/>
        <c:axId val="-1727156560"/>
      </c:barChart>
      <c:catAx>
        <c:axId val="-17271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56560"/>
        <c:crosses val="autoZero"/>
        <c:auto val="1"/>
        <c:lblAlgn val="ctr"/>
        <c:lblOffset val="100"/>
        <c:noMultiLvlLbl val="0"/>
      </c:catAx>
      <c:valAx>
        <c:axId val="-172715656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00808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Planejamento_23 Drillgeo_rev11.xlsx]05_23!Tabela dinâmica3</c:name>
    <c:fmtId val="17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/>
              <a:t>Produção</a:t>
            </a:r>
            <a:r>
              <a:rPr lang="pt-BR" baseline="0"/>
              <a:t> Mensal por Sonda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FC000"/>
          </a:solidFill>
          <a:ln>
            <a:noFill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008080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'05_23'!$E$36</c:f>
              <c:strCache>
                <c:ptCount val="1"/>
                <c:pt idx="0">
                  <c:v>Real+Tend. </c:v>
                </c:pt>
              </c:strCache>
            </c:strRef>
          </c:tx>
          <c:spPr>
            <a:solidFill>
              <a:srgbClr val="FFC000"/>
            </a:solidFill>
            <a:ln>
              <a:noFill/>
              <a:prstDash val="sysDash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'05_23'!$C$37:$C$42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'05_23'!$E$37:$E$42</c:f>
              <c:numCache>
                <c:formatCode>#,##0</c:formatCode>
                <c:ptCount val="5"/>
                <c:pt idx="0">
                  <c:v>441.5</c:v>
                </c:pt>
                <c:pt idx="1">
                  <c:v>212.65</c:v>
                </c:pt>
                <c:pt idx="2">
                  <c:v>492.5</c:v>
                </c:pt>
                <c:pt idx="3">
                  <c:v>452.15</c:v>
                </c:pt>
                <c:pt idx="4">
                  <c:v>260.5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A-4030-8359-4F07D355B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35872"/>
        <c:axId val="11839200"/>
      </c:barChart>
      <c:lineChart>
        <c:grouping val="standard"/>
        <c:varyColors val="0"/>
        <c:ser>
          <c:idx val="0"/>
          <c:order val="0"/>
          <c:tx>
            <c:strRef>
              <c:f>'05_23'!$D$36</c:f>
              <c:strCache>
                <c:ptCount val="1"/>
                <c:pt idx="0">
                  <c:v>Soma de Meta</c:v>
                </c:pt>
              </c:strCache>
            </c:strRef>
          </c:tx>
          <c:spPr>
            <a:ln w="38100" cap="rnd">
              <a:solidFill>
                <a:srgbClr val="008080"/>
              </a:solidFill>
              <a:prstDash val="sysDash"/>
              <a:round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marker>
            <c:symbol val="none"/>
          </c:marker>
          <c:cat>
            <c:strRef>
              <c:f>'05_23'!$C$37:$C$42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'05_23'!$D$37:$D$42</c:f>
              <c:numCache>
                <c:formatCode>#,##0</c:formatCode>
                <c:ptCount val="5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175</c:v>
                </c:pt>
                <c:pt idx="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A-4030-8359-4F07D355B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872"/>
        <c:axId val="11839200"/>
      </c:lineChart>
      <c:catAx>
        <c:axId val="118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9200"/>
        <c:crosses val="autoZero"/>
        <c:auto val="1"/>
        <c:lblAlgn val="ctr"/>
        <c:lblOffset val="100"/>
        <c:noMultiLvlLbl val="0"/>
      </c:catAx>
      <c:valAx>
        <c:axId val="118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FFC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400"/>
              <a:t>Produção Mensal</a:t>
            </a:r>
          </a:p>
        </c:rich>
      </c:tx>
      <c:layout>
        <c:manualLayout>
          <c:xMode val="edge"/>
          <c:yMode val="edge"/>
          <c:x val="0.35239139227152066"/>
          <c:y val="3.0237886314894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733398950131233"/>
          <c:y val="0.17952299881433736"/>
          <c:w val="0.78345931758530185"/>
          <c:h val="0.55119832993848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'06_23'!$C$24</c:f>
              <c:strCache>
                <c:ptCount val="1"/>
                <c:pt idx="0">
                  <c:v>Planejado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6A-48F8-ACC3-41E52FFFE4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'06_23'!$D$23:$E$23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'06_23'!$D$24:$E$24</c:f>
              <c:numCache>
                <c:formatCode>_-* #,##0_-;\-* #,##0_-;_-* "-"??_-;_-@_-</c:formatCode>
                <c:ptCount val="2"/>
                <c:pt idx="0">
                  <c:v>1620.6521739130435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6A-48F8-ACC3-41E52FFFE426}"/>
            </c:ext>
          </c:extLst>
        </c:ser>
        <c:ser>
          <c:idx val="1"/>
          <c:order val="1"/>
          <c:tx>
            <c:strRef>
              <c:f>'06_23'!$C$25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'06_23'!$D$23:$E$23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'06_23'!$D$25:$E$25</c:f>
              <c:numCache>
                <c:formatCode>_-* #,##0_-;\-* #,##0_-;_-* "-"??_-;_-@_-</c:formatCode>
                <c:ptCount val="2"/>
                <c:pt idx="1">
                  <c:v>1859.3000000000002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6A-48F8-ACC3-41E52FFFE426}"/>
            </c:ext>
          </c:extLst>
        </c:ser>
        <c:ser>
          <c:idx val="2"/>
          <c:order val="2"/>
          <c:tx>
            <c:strRef>
              <c:f>'06_23'!$C$26</c:f>
              <c:strCache>
                <c:ptCount val="1"/>
                <c:pt idx="0">
                  <c:v>Tendência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'06_23'!$D$23:$E$23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'06_23'!$D$26:$E$26</c:f>
              <c:numCache>
                <c:formatCode>_-* #,##0_-;\-* #,##0_-;_-* "-"??_-;_-@_-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6A-48F8-ACC3-41E52FFF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27148944"/>
        <c:axId val="-1727156560"/>
      </c:barChart>
      <c:catAx>
        <c:axId val="-17271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56560"/>
        <c:crosses val="autoZero"/>
        <c:auto val="1"/>
        <c:lblAlgn val="ctr"/>
        <c:lblOffset val="100"/>
        <c:noMultiLvlLbl val="0"/>
      </c:catAx>
      <c:valAx>
        <c:axId val="-172715656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00808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Planejamento_23 Drillgeo_rev11.xlsx]06_23!Tabela dinâmica3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/>
              <a:t>Produção</a:t>
            </a:r>
            <a:r>
              <a:rPr lang="pt-BR" baseline="0"/>
              <a:t> Mensal por Sonda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FC000"/>
          </a:solidFill>
          <a:ln>
            <a:noFill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008080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'06_23'!$E$36</c:f>
              <c:strCache>
                <c:ptCount val="1"/>
                <c:pt idx="0">
                  <c:v>Real+Tend. </c:v>
                </c:pt>
              </c:strCache>
            </c:strRef>
          </c:tx>
          <c:spPr>
            <a:solidFill>
              <a:srgbClr val="FFC000"/>
            </a:solidFill>
            <a:ln>
              <a:noFill/>
              <a:prstDash val="sysDash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'06_23'!$C$37:$C$42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'06_23'!$E$37:$E$42</c:f>
              <c:numCache>
                <c:formatCode>#,##0</c:formatCode>
                <c:ptCount val="5"/>
                <c:pt idx="0">
                  <c:v>441.5</c:v>
                </c:pt>
                <c:pt idx="1">
                  <c:v>212.65</c:v>
                </c:pt>
                <c:pt idx="2">
                  <c:v>492.5</c:v>
                </c:pt>
                <c:pt idx="3">
                  <c:v>452.15</c:v>
                </c:pt>
                <c:pt idx="4">
                  <c:v>260.5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2-4DD2-980B-6C6671BFB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35872"/>
        <c:axId val="11839200"/>
      </c:barChart>
      <c:lineChart>
        <c:grouping val="standard"/>
        <c:varyColors val="0"/>
        <c:ser>
          <c:idx val="0"/>
          <c:order val="0"/>
          <c:tx>
            <c:strRef>
              <c:f>'06_23'!$D$36</c:f>
              <c:strCache>
                <c:ptCount val="1"/>
                <c:pt idx="0">
                  <c:v>Soma de Meta</c:v>
                </c:pt>
              </c:strCache>
            </c:strRef>
          </c:tx>
          <c:spPr>
            <a:ln w="38100" cap="rnd">
              <a:solidFill>
                <a:srgbClr val="008080"/>
              </a:solidFill>
              <a:prstDash val="sysDash"/>
              <a:round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marker>
            <c:symbol val="none"/>
          </c:marker>
          <c:cat>
            <c:strRef>
              <c:f>'06_23'!$C$37:$C$42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'06_23'!$D$37:$D$42</c:f>
              <c:numCache>
                <c:formatCode>#,##0</c:formatCode>
                <c:ptCount val="5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273.91304347826087</c:v>
                </c:pt>
                <c:pt idx="4">
                  <c:v>296.73913043478262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2-4DD2-980B-6C6671BFB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872"/>
        <c:axId val="11839200"/>
      </c:lineChart>
      <c:catAx>
        <c:axId val="118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9200"/>
        <c:crosses val="autoZero"/>
        <c:auto val="1"/>
        <c:lblAlgn val="ctr"/>
        <c:lblOffset val="100"/>
        <c:noMultiLvlLbl val="0"/>
      </c:catAx>
      <c:valAx>
        <c:axId val="118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FFC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400"/>
              <a:t>Produção Mensal</a:t>
            </a:r>
          </a:p>
        </c:rich>
      </c:tx>
      <c:layout>
        <c:manualLayout>
          <c:xMode val="edge"/>
          <c:yMode val="edge"/>
          <c:x val="0.35239139227152066"/>
          <c:y val="3.0237886314894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733398950131233"/>
          <c:y val="0.17952299881433736"/>
          <c:w val="0.78345931758530185"/>
          <c:h val="0.55119832993848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'07_23'!$C$24</c:f>
              <c:strCache>
                <c:ptCount val="1"/>
                <c:pt idx="0">
                  <c:v>Planejado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34-459E-9E23-902F562FF3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'07_23'!$D$23:$E$23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'07_23'!$D$24:$E$24</c:f>
              <c:numCache>
                <c:formatCode>_-* #,##0_-;\-* #,##0_-;_-* "-"??_-;_-@_-</c:formatCode>
                <c:ptCount val="2"/>
                <c:pt idx="0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34-459E-9E23-902F562FF3F0}"/>
            </c:ext>
          </c:extLst>
        </c:ser>
        <c:ser>
          <c:idx val="1"/>
          <c:order val="1"/>
          <c:tx>
            <c:strRef>
              <c:f>'07_23'!$C$25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'07_23'!$D$23:$E$23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'07_23'!$D$25:$E$25</c:f>
              <c:numCache>
                <c:formatCode>_-* #,##0_-;\-* #,##0_-;_-* "-"??_-;_-@_-</c:formatCode>
                <c:ptCount val="2"/>
                <c:pt idx="1">
                  <c:v>2021.5500000000002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34-459E-9E23-902F562FF3F0}"/>
            </c:ext>
          </c:extLst>
        </c:ser>
        <c:ser>
          <c:idx val="2"/>
          <c:order val="2"/>
          <c:tx>
            <c:strRef>
              <c:f>'07_23'!$C$26</c:f>
              <c:strCache>
                <c:ptCount val="1"/>
                <c:pt idx="0">
                  <c:v>Tendência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'07_23'!$D$23:$E$23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'07_23'!$D$26:$E$26</c:f>
              <c:numCache>
                <c:formatCode>_-* #,##0_-;\-* #,##0_-;_-* "-"??_-;_-@_-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34-459E-9E23-902F562FF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27148944"/>
        <c:axId val="-1727156560"/>
      </c:barChart>
      <c:catAx>
        <c:axId val="-17271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56560"/>
        <c:crosses val="autoZero"/>
        <c:auto val="1"/>
        <c:lblAlgn val="ctr"/>
        <c:lblOffset val="100"/>
        <c:noMultiLvlLbl val="0"/>
      </c:catAx>
      <c:valAx>
        <c:axId val="-172715656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00808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Planejamento_23 Drillgeo_rev11.xlsx]07_23!Tabela dinâmica3</c:name>
    <c:fmtId val="16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/>
              <a:t>Produção</a:t>
            </a:r>
            <a:r>
              <a:rPr lang="pt-BR" baseline="0"/>
              <a:t> Mensal por Sonda</a:t>
            </a:r>
            <a:endParaRPr lang="pt-BR"/>
          </a:p>
        </c:rich>
      </c:tx>
      <c:layout>
        <c:manualLayout>
          <c:xMode val="edge"/>
          <c:yMode val="edge"/>
          <c:x val="0.329743753662859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FC000"/>
          </a:solidFill>
          <a:ln>
            <a:noFill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008080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FFC000"/>
          </a:solidFill>
          <a:ln>
            <a:noFill/>
            <a:prstDash val="sysDash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38100" cap="rnd">
            <a:solidFill>
              <a:srgbClr val="008080"/>
            </a:solidFill>
            <a:prstDash val="sysDash"/>
            <a:round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'07_23'!$E$36</c:f>
              <c:strCache>
                <c:ptCount val="1"/>
                <c:pt idx="0">
                  <c:v>Real+Tend. </c:v>
                </c:pt>
              </c:strCache>
            </c:strRef>
          </c:tx>
          <c:spPr>
            <a:solidFill>
              <a:srgbClr val="FFC000"/>
            </a:solidFill>
            <a:ln>
              <a:noFill/>
              <a:prstDash val="sysDash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'07_23'!$C$37:$C$42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'07_23'!$E$37:$E$42</c:f>
              <c:numCache>
                <c:formatCode>#,##0</c:formatCode>
                <c:ptCount val="5"/>
                <c:pt idx="0">
                  <c:v>482.75</c:v>
                </c:pt>
                <c:pt idx="1">
                  <c:v>424.95</c:v>
                </c:pt>
                <c:pt idx="2">
                  <c:v>254</c:v>
                </c:pt>
                <c:pt idx="3">
                  <c:v>621.45000000000005</c:v>
                </c:pt>
                <c:pt idx="4">
                  <c:v>238.4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3-4B4E-8655-7413F8B6A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35872"/>
        <c:axId val="11839200"/>
      </c:barChart>
      <c:lineChart>
        <c:grouping val="standard"/>
        <c:varyColors val="0"/>
        <c:ser>
          <c:idx val="0"/>
          <c:order val="0"/>
          <c:tx>
            <c:strRef>
              <c:f>'07_23'!$D$36</c:f>
              <c:strCache>
                <c:ptCount val="1"/>
                <c:pt idx="0">
                  <c:v>Soma de Meta</c:v>
                </c:pt>
              </c:strCache>
            </c:strRef>
          </c:tx>
          <c:spPr>
            <a:ln w="38100" cap="rnd">
              <a:solidFill>
                <a:srgbClr val="008080"/>
              </a:solidFill>
              <a:prstDash val="sysDash"/>
              <a:round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marker>
            <c:symbol val="none"/>
          </c:marker>
          <c:cat>
            <c:strRef>
              <c:f>'07_23'!$C$37:$C$42</c:f>
              <c:strCache>
                <c:ptCount val="5"/>
                <c:pt idx="0">
                  <c:v>1052</c:v>
                </c:pt>
                <c:pt idx="1">
                  <c:v>1053</c:v>
                </c:pt>
                <c:pt idx="2">
                  <c:v>1054</c:v>
                </c:pt>
                <c:pt idx="3">
                  <c:v>1055</c:v>
                </c:pt>
                <c:pt idx="4">
                  <c:v>1056</c:v>
                </c:pt>
              </c:strCache>
            </c:strRef>
          </c:cat>
          <c:val>
            <c:numRef>
              <c:f>'07_23'!$D$37:$D$42</c:f>
              <c:numCache>
                <c:formatCode>#,##0</c:formatCode>
                <c:ptCount val="5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E3-4B4E-8655-7413F8B6A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872"/>
        <c:axId val="11839200"/>
      </c:lineChart>
      <c:catAx>
        <c:axId val="118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9200"/>
        <c:crosses val="autoZero"/>
        <c:auto val="1"/>
        <c:lblAlgn val="ctr"/>
        <c:lblOffset val="100"/>
        <c:noMultiLvlLbl val="0"/>
      </c:catAx>
      <c:valAx>
        <c:axId val="118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FFC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400"/>
              <a:t>Produção Mensal</a:t>
            </a:r>
          </a:p>
        </c:rich>
      </c:tx>
      <c:layout>
        <c:manualLayout>
          <c:xMode val="edge"/>
          <c:yMode val="edge"/>
          <c:x val="0.35239139227152066"/>
          <c:y val="3.0237886314894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733398950131233"/>
          <c:y val="0.17952299881433736"/>
          <c:w val="0.78345931758530185"/>
          <c:h val="0.55119832993848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'08_23'!$C$24</c:f>
              <c:strCache>
                <c:ptCount val="1"/>
                <c:pt idx="0">
                  <c:v>Planejado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A5-4CDE-9C2C-1DE6392719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'08_23'!$D$23:$E$23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'08_23'!$D$24:$E$24</c:f>
              <c:numCache>
                <c:formatCode>_-* #,##0_-;\-* #,##0_-;_-* "-"??_-;_-@_-</c:formatCode>
                <c:ptCount val="2"/>
                <c:pt idx="0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5-4CDE-9C2C-1DE639271994}"/>
            </c:ext>
          </c:extLst>
        </c:ser>
        <c:ser>
          <c:idx val="1"/>
          <c:order val="1"/>
          <c:tx>
            <c:strRef>
              <c:f>'08_23'!$C$25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'08_23'!$D$23:$E$23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'08_23'!$D$25:$E$25</c:f>
              <c:numCache>
                <c:formatCode>_-* #,##0_-;\-* #,##0_-;_-* "-"??_-;_-@_-</c:formatCode>
                <c:ptCount val="2"/>
                <c:pt idx="1">
                  <c:v>1937.65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5-4CDE-9C2C-1DE639271994}"/>
            </c:ext>
          </c:extLst>
        </c:ser>
        <c:ser>
          <c:idx val="2"/>
          <c:order val="2"/>
          <c:tx>
            <c:strRef>
              <c:f>'08_23'!$C$26</c:f>
              <c:strCache>
                <c:ptCount val="1"/>
                <c:pt idx="0">
                  <c:v>Tendência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'08_23'!$D$23:$E$23</c:f>
              <c:strCache>
                <c:ptCount val="2"/>
                <c:pt idx="0">
                  <c:v>PLANEJADO</c:v>
                </c:pt>
                <c:pt idx="1">
                  <c:v>REAL + TENDÊNCIA</c:v>
                </c:pt>
              </c:strCache>
            </c:strRef>
          </c:cat>
          <c:val>
            <c:numRef>
              <c:f>'08_23'!$D$26:$E$26</c:f>
              <c:numCache>
                <c:formatCode>_-* #,##0_-;\-* #,##0_-;_-* "-"??_-;_-@_-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A5-4CDE-9C2C-1DE639271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27148944"/>
        <c:axId val="-1727156560"/>
      </c:barChart>
      <c:catAx>
        <c:axId val="-17271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56560"/>
        <c:crosses val="autoZero"/>
        <c:auto val="1"/>
        <c:lblAlgn val="ctr"/>
        <c:lblOffset val="100"/>
        <c:noMultiLvlLbl val="0"/>
      </c:catAx>
      <c:valAx>
        <c:axId val="-172715656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-17271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00808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719666</xdr:colOff>
      <xdr:row>22</xdr:row>
      <xdr:rowOff>4080</xdr:rowOff>
    </xdr:from>
    <xdr:to>
      <xdr:col>5</xdr:col>
      <xdr:colOff>829562</xdr:colOff>
      <xdr:row>32</xdr:row>
      <xdr:rowOff>7466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93DB48-4F4E-4ECC-9E5E-730D8ECED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730250</xdr:colOff>
      <xdr:row>33</xdr:row>
      <xdr:rowOff>26098</xdr:rowOff>
    </xdr:from>
    <xdr:to>
      <xdr:col>9</xdr:col>
      <xdr:colOff>8466</xdr:colOff>
      <xdr:row>45</xdr:row>
      <xdr:rowOff>169334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5C75FF-0856-49A7-97C4-851FD791D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719666</xdr:colOff>
      <xdr:row>22</xdr:row>
      <xdr:rowOff>4080</xdr:rowOff>
    </xdr:from>
    <xdr:to>
      <xdr:col>5</xdr:col>
      <xdr:colOff>829562</xdr:colOff>
      <xdr:row>32</xdr:row>
      <xdr:rowOff>7466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A3D137-1D74-496A-A40D-0E85C5F57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728130</xdr:colOff>
      <xdr:row>33</xdr:row>
      <xdr:rowOff>8467</xdr:rowOff>
    </xdr:from>
    <xdr:to>
      <xdr:col>9</xdr:col>
      <xdr:colOff>8468</xdr:colOff>
      <xdr:row>45</xdr:row>
      <xdr:rowOff>127001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34DF09-C47C-4CCA-83B2-708B42A08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719666</xdr:colOff>
      <xdr:row>22</xdr:row>
      <xdr:rowOff>4080</xdr:rowOff>
    </xdr:from>
    <xdr:to>
      <xdr:col>5</xdr:col>
      <xdr:colOff>829562</xdr:colOff>
      <xdr:row>32</xdr:row>
      <xdr:rowOff>7466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B0A6E2-3766-4434-9F31-F16BFD397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700613</xdr:colOff>
      <xdr:row>33</xdr:row>
      <xdr:rowOff>25398</xdr:rowOff>
    </xdr:from>
    <xdr:to>
      <xdr:col>8</xdr:col>
      <xdr:colOff>944034</xdr:colOff>
      <xdr:row>45</xdr:row>
      <xdr:rowOff>143932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B8FE4D7-2C8A-4762-B463-390089500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719666</xdr:colOff>
      <xdr:row>22</xdr:row>
      <xdr:rowOff>4080</xdr:rowOff>
    </xdr:from>
    <xdr:to>
      <xdr:col>5</xdr:col>
      <xdr:colOff>829562</xdr:colOff>
      <xdr:row>32</xdr:row>
      <xdr:rowOff>7466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2F8380-F0CF-49C6-8608-8B3BF2F48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736525</xdr:colOff>
      <xdr:row>33</xdr:row>
      <xdr:rowOff>51076</xdr:rowOff>
    </xdr:from>
    <xdr:to>
      <xdr:col>9</xdr:col>
      <xdr:colOff>63500</xdr:colOff>
      <xdr:row>45</xdr:row>
      <xdr:rowOff>182735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C374A51-F683-453E-9F7A-A182E162A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719666</xdr:colOff>
      <xdr:row>22</xdr:row>
      <xdr:rowOff>4080</xdr:rowOff>
    </xdr:from>
    <xdr:to>
      <xdr:col>5</xdr:col>
      <xdr:colOff>829562</xdr:colOff>
      <xdr:row>32</xdr:row>
      <xdr:rowOff>7466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30DCCB-3B84-4930-96A5-43CE08615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707738</xdr:colOff>
      <xdr:row>33</xdr:row>
      <xdr:rowOff>3805</xdr:rowOff>
    </xdr:from>
    <xdr:to>
      <xdr:col>8</xdr:col>
      <xdr:colOff>961814</xdr:colOff>
      <xdr:row>45</xdr:row>
      <xdr:rowOff>113726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2971E8-3AF9-4F57-BDFE-D7339E3E1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719666</xdr:colOff>
      <xdr:row>22</xdr:row>
      <xdr:rowOff>4080</xdr:rowOff>
    </xdr:from>
    <xdr:to>
      <xdr:col>5</xdr:col>
      <xdr:colOff>829562</xdr:colOff>
      <xdr:row>32</xdr:row>
      <xdr:rowOff>7466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3BE34A-3CD8-4114-AEBF-2662F6E95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719667</xdr:colOff>
      <xdr:row>33</xdr:row>
      <xdr:rowOff>8466</xdr:rowOff>
    </xdr:from>
    <xdr:to>
      <xdr:col>8</xdr:col>
      <xdr:colOff>978746</xdr:colOff>
      <xdr:row>45</xdr:row>
      <xdr:rowOff>118533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F1213B-8915-4357-9D2A-42E0279B2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719666</xdr:colOff>
      <xdr:row>22</xdr:row>
      <xdr:rowOff>4080</xdr:rowOff>
    </xdr:from>
    <xdr:to>
      <xdr:col>5</xdr:col>
      <xdr:colOff>829562</xdr:colOff>
      <xdr:row>32</xdr:row>
      <xdr:rowOff>7466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170780-7073-492F-835F-6C7217048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721645</xdr:colOff>
      <xdr:row>33</xdr:row>
      <xdr:rowOff>15523</xdr:rowOff>
    </xdr:from>
    <xdr:to>
      <xdr:col>9</xdr:col>
      <xdr:colOff>7058</xdr:colOff>
      <xdr:row>45</xdr:row>
      <xdr:rowOff>119944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50EE8E-FD31-494E-93DB-712DFA608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719666</xdr:colOff>
      <xdr:row>22</xdr:row>
      <xdr:rowOff>4080</xdr:rowOff>
    </xdr:from>
    <xdr:to>
      <xdr:col>5</xdr:col>
      <xdr:colOff>829562</xdr:colOff>
      <xdr:row>32</xdr:row>
      <xdr:rowOff>7466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C97446-51CC-48EC-94FE-CD714333D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700479</xdr:colOff>
      <xdr:row>33</xdr:row>
      <xdr:rowOff>89606</xdr:rowOff>
    </xdr:from>
    <xdr:to>
      <xdr:col>8</xdr:col>
      <xdr:colOff>938392</xdr:colOff>
      <xdr:row>46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EBF4D3-1B7E-4C05-BA96-80C17856A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INICIUS-AGUIAR\Projeto%20Vale%20Sul\Meus%20Documentos\DrillGeo\Or&#231;amento\Vale\Opera&#231;&#227;o\Template%20Planejamento_23%20Drillgeo_rev04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tonio Carvalho" refreshedDate="45068.413703819446" createdVersion="7" refreshedVersion="8" minRefreshableVersion="3" recordCount="11" xr:uid="{99ADBFEF-2D48-4701-92B2-61063F73ACD6}">
  <cacheSource type="worksheet">
    <worksheetSource ref="B9:J20" sheet="." r:id="rId2"/>
  </cacheSource>
  <cacheFields count="9">
    <cacheField name="Empresa" numFmtId="0">
      <sharedItems containsBlank="1"/>
    </cacheField>
    <cacheField name="CORREDOR" numFmtId="0">
      <sharedItems containsNonDate="0" containsString="0" containsBlank="1"/>
    </cacheField>
    <cacheField name="Sonda" numFmtId="0">
      <sharedItems containsString="0" containsBlank="1" containsNumber="1" containsInteger="1" minValue="927" maxValue="1057" count="22">
        <n v="1052"/>
        <n v="1053"/>
        <n v="1054"/>
        <n v="1055"/>
        <n v="1056"/>
        <m/>
        <n v="936" u="1"/>
        <n v="942" u="1"/>
        <n v="929" u="1"/>
        <n v="935" u="1"/>
        <n v="941" u="1"/>
        <n v="928" u="1"/>
        <n v="934" u="1"/>
        <n v="1057" u="1"/>
        <n v="940" u="1"/>
        <n v="927" u="1"/>
        <n v="933" u="1"/>
        <n v="939" u="1"/>
        <n v="932" u="1"/>
        <n v="938" u="1"/>
        <n v="931" u="1"/>
        <n v="930" u="1"/>
      </sharedItems>
    </cacheField>
    <cacheField name="Meta" numFmtId="0">
      <sharedItems containsString="0" containsBlank="1" containsNumber="1" containsInteger="1" minValue="0" maxValue="350"/>
    </cacheField>
    <cacheField name="Real+Tend." numFmtId="0">
      <sharedItems containsString="0" containsBlank="1" containsNumber="1" minValue="0" maxValue="365.7"/>
    </cacheField>
    <cacheField name="Real até 30/04" numFmtId="0">
      <sharedItems containsString="0" containsBlank="1" containsNumber="1" minValue="248.1" maxValue="365.7"/>
    </cacheField>
    <cacheField name="Tendência" numFmtId="0">
      <sharedItems containsString="0" containsBlank="1" containsNumber="1" containsInteger="1" minValue="0" maxValue="0"/>
    </cacheField>
    <cacheField name="m/dia" numFmtId="0">
      <sharedItems containsString="0" containsBlank="1" containsNumber="1" minValue="0" maxValue="17.414285714285715"/>
    </cacheField>
    <cacheField name="Aderência" numFmtId="0">
      <sharedItems containsString="0" containsBlank="1" containsNumber="1" minValue="0.70885714285714285" maxValue="1.04485714285714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mir" refreshedDate="45119.721221643522" createdVersion="7" refreshedVersion="8" minRefreshableVersion="3" recordCount="11" xr:uid="{2031B92A-A3C4-49C3-914F-4BB5696C2235}">
  <cacheSource type="worksheet">
    <worksheetSource ref="B9:J20" sheet="06_23"/>
  </cacheSource>
  <cacheFields count="9">
    <cacheField name="Empresa" numFmtId="0">
      <sharedItems containsBlank="1"/>
    </cacheField>
    <cacheField name="CORREDOR" numFmtId="0">
      <sharedItems containsNonDate="0" containsString="0" containsBlank="1"/>
    </cacheField>
    <cacheField name="Sonda" numFmtId="0">
      <sharedItems containsString="0" containsBlank="1" containsNumber="1" containsInteger="1" minValue="927" maxValue="1057" count="22">
        <n v="1052"/>
        <n v="1053"/>
        <n v="1054"/>
        <n v="1055"/>
        <n v="1056"/>
        <m/>
        <n v="936" u="1"/>
        <n v="942" u="1"/>
        <n v="929" u="1"/>
        <n v="935" u="1"/>
        <n v="941" u="1"/>
        <n v="928" u="1"/>
        <n v="934" u="1"/>
        <n v="1057" u="1"/>
        <n v="940" u="1"/>
        <n v="927" u="1"/>
        <n v="933" u="1"/>
        <n v="939" u="1"/>
        <n v="932" u="1"/>
        <n v="938" u="1"/>
        <n v="931" u="1"/>
        <n v="930" u="1"/>
      </sharedItems>
    </cacheField>
    <cacheField name="Meta" numFmtId="3">
      <sharedItems containsString="0" containsBlank="1" containsNumber="1" containsInteger="1" minValue="175" maxValue="350"/>
    </cacheField>
    <cacheField name="Real+Tend." numFmtId="3">
      <sharedItems containsString="0" containsBlank="1" containsNumber="1" minValue="212.65" maxValue="492.5"/>
    </cacheField>
    <cacheField name="Real até 30/06" numFmtId="3">
      <sharedItems containsString="0" containsBlank="1" containsNumber="1" minValue="212.65" maxValue="492.5"/>
    </cacheField>
    <cacheField name="Tendência" numFmtId="3">
      <sharedItems containsString="0" containsBlank="1" containsNumber="1" containsInteger="1" minValue="0" maxValue="0"/>
    </cacheField>
    <cacheField name="m/dia" numFmtId="3">
      <sharedItems containsString="0" containsBlank="1" containsNumber="1" minValue="9.2456521739130437" maxValue="21.413043478260871"/>
    </cacheField>
    <cacheField name="Aderência" numFmtId="9">
      <sharedItems containsString="0" containsBlank="1" containsNumber="1" minValue="0.60757142857142854" maxValue="2.58371428571428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tonio Carvalho" refreshedDate="45120.478627199074" createdVersion="7" refreshedVersion="8" minRefreshableVersion="3" recordCount="11" xr:uid="{23C15EF4-6998-4789-B736-5339428A7118}">
  <cacheSource type="worksheet">
    <worksheetSource ref="B9:J20" sheet="06_23"/>
  </cacheSource>
  <cacheFields count="9">
    <cacheField name="Empresa" numFmtId="0">
      <sharedItems containsBlank="1"/>
    </cacheField>
    <cacheField name="CORREDOR" numFmtId="0">
      <sharedItems containsNonDate="0" containsString="0" containsBlank="1"/>
    </cacheField>
    <cacheField name="Sonda" numFmtId="0">
      <sharedItems containsString="0" containsBlank="1" containsNumber="1" containsInteger="1" minValue="927" maxValue="1057" count="22">
        <n v="1052"/>
        <n v="1053"/>
        <n v="1054"/>
        <n v="1055"/>
        <n v="1056"/>
        <m/>
        <n v="936" u="1"/>
        <n v="942" u="1"/>
        <n v="929" u="1"/>
        <n v="935" u="1"/>
        <n v="941" u="1"/>
        <n v="928" u="1"/>
        <n v="934" u="1"/>
        <n v="1057" u="1"/>
        <n v="940" u="1"/>
        <n v="927" u="1"/>
        <n v="933" u="1"/>
        <n v="939" u="1"/>
        <n v="932" u="1"/>
        <n v="938" u="1"/>
        <n v="931" u="1"/>
        <n v="930" u="1"/>
      </sharedItems>
    </cacheField>
    <cacheField name="Meta" numFmtId="3">
      <sharedItems containsString="0" containsBlank="1" containsNumber="1" minValue="273.91304347826087" maxValue="350"/>
    </cacheField>
    <cacheField name="Real+Tend." numFmtId="3">
      <sharedItems containsString="0" containsBlank="1" containsNumber="1" minValue="212.65" maxValue="492.5"/>
    </cacheField>
    <cacheField name="Real até 30/06" numFmtId="3">
      <sharedItems containsString="0" containsBlank="1" containsNumber="1" minValue="212.65" maxValue="492.5"/>
    </cacheField>
    <cacheField name="Tendência" numFmtId="3">
      <sharedItems containsString="0" containsBlank="1" containsNumber="1" containsInteger="1" minValue="0" maxValue="0"/>
    </cacheField>
    <cacheField name="m/dia" numFmtId="3">
      <sharedItems containsString="0" containsBlank="1" containsNumber="1" minValue="9.2456521739130437" maxValue="21.413043478260871"/>
    </cacheField>
    <cacheField name="Aderência" numFmtId="9">
      <sharedItems containsString="0" containsBlank="1" containsNumber="1" minValue="0.60757142857142854" maxValue="1.65070634920634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nicius Tavares Aguiar" refreshedDate="45140.335675925926" createdVersion="8" refreshedVersion="8" minRefreshableVersion="3" recordCount="11" xr:uid="{35697EE0-976A-47F8-94BF-9DF50CDD34CF}">
  <cacheSource type="worksheet">
    <worksheetSource ref="B9:J20" sheet="07_23"/>
  </cacheSource>
  <cacheFields count="9">
    <cacheField name="Empresa" numFmtId="0">
      <sharedItems containsBlank="1"/>
    </cacheField>
    <cacheField name="CORREDOR" numFmtId="0">
      <sharedItems containsNonDate="0" containsString="0" containsBlank="1"/>
    </cacheField>
    <cacheField name="Sonda" numFmtId="0">
      <sharedItems containsString="0" containsBlank="1" containsNumber="1" containsInteger="1" minValue="1052" maxValue="1056" count="6">
        <n v="1052"/>
        <n v="1053"/>
        <n v="1054"/>
        <n v="1055"/>
        <n v="1056"/>
        <m/>
      </sharedItems>
    </cacheField>
    <cacheField name="Meta" numFmtId="3">
      <sharedItems containsString="0" containsBlank="1" containsNumber="1" containsInteger="1" minValue="350" maxValue="350"/>
    </cacheField>
    <cacheField name="Real+Tend." numFmtId="3">
      <sharedItems containsString="0" containsBlank="1" containsNumber="1" minValue="238.4" maxValue="621.45000000000005"/>
    </cacheField>
    <cacheField name="Real até 31/07" numFmtId="0">
      <sharedItems containsString="0" containsBlank="1" containsNumber="1" minValue="238.4" maxValue="621.45000000000005"/>
    </cacheField>
    <cacheField name="Tendência" numFmtId="3">
      <sharedItems containsString="0" containsBlank="1" containsNumber="1" containsInteger="1" minValue="0" maxValue="0"/>
    </cacheField>
    <cacheField name="m/dia" numFmtId="3">
      <sharedItems containsString="0" containsBlank="1" containsNumber="1" minValue="10.836363636363636" maxValue="28.247727272727275"/>
    </cacheField>
    <cacheField name="Aderência" numFmtId="9">
      <sharedItems containsString="0" containsBlank="1" containsNumber="1" minValue="0.68114285714285716" maxValue="1.77557142857142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nicius Tavares Aguiar" refreshedDate="45173.331350925924" createdVersion="8" refreshedVersion="8" minRefreshableVersion="3" recordCount="11" xr:uid="{FEDE4B34-435D-4B50-91FF-826736D5FE1F}">
  <cacheSource type="worksheet">
    <worksheetSource ref="B9:J20" sheet="08_23"/>
  </cacheSource>
  <cacheFields count="9">
    <cacheField name="Empresa" numFmtId="0">
      <sharedItems containsBlank="1"/>
    </cacheField>
    <cacheField name="CORREDOR" numFmtId="0">
      <sharedItems containsNonDate="0" containsString="0" containsBlank="1"/>
    </cacheField>
    <cacheField name="Sonda" numFmtId="0">
      <sharedItems containsString="0" containsBlank="1" containsNumber="1" containsInteger="1" minValue="1052" maxValue="1056" count="6">
        <n v="1052"/>
        <n v="1053"/>
        <n v="1054"/>
        <n v="1055"/>
        <n v="1056"/>
        <m/>
      </sharedItems>
    </cacheField>
    <cacheField name="Meta" numFmtId="3">
      <sharedItems containsString="0" containsBlank="1" containsNumber="1" containsInteger="1" minValue="350" maxValue="350"/>
    </cacheField>
    <cacheField name="Real+Tend." numFmtId="3">
      <sharedItems containsString="0" containsBlank="1" containsNumber="1" minValue="174.55" maxValue="606.45000000000005"/>
    </cacheField>
    <cacheField name="Real até 31/08" numFmtId="0">
      <sharedItems containsString="0" containsBlank="1" containsNumber="1" minValue="174.55" maxValue="606.45000000000005"/>
    </cacheField>
    <cacheField name="Tendência" numFmtId="3">
      <sharedItems containsString="0" containsBlank="1" containsNumber="1" containsInteger="1" minValue="0" maxValue="0"/>
    </cacheField>
    <cacheField name="m/dia" numFmtId="3">
      <sharedItems containsString="0" containsBlank="1" containsNumber="1" minValue="7.2729166666666671" maxValue="25.268750000000001"/>
    </cacheField>
    <cacheField name="Aderência" numFmtId="9">
      <sharedItems containsString="0" containsBlank="1" containsNumber="1" minValue="0.49871428571428572" maxValue="1.73271428571428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E SUL 2" refreshedDate="45202.627465625003" createdVersion="8" refreshedVersion="8" minRefreshableVersion="3" recordCount="11" xr:uid="{18591337-6DF4-44BE-ADA8-12BB61D1DE6F}">
  <cacheSource type="worksheet">
    <worksheetSource ref="B9:J20" sheet="09_23 "/>
  </cacheSource>
  <cacheFields count="9">
    <cacheField name="Empresa" numFmtId="0">
      <sharedItems containsBlank="1"/>
    </cacheField>
    <cacheField name="CORREDOR" numFmtId="0">
      <sharedItems containsNonDate="0" containsString="0" containsBlank="1"/>
    </cacheField>
    <cacheField name="Sonda" numFmtId="0">
      <sharedItems containsString="0" containsBlank="1" containsNumber="1" containsInteger="1" minValue="1052" maxValue="1056" count="6">
        <n v="1052"/>
        <n v="1053"/>
        <n v="1054"/>
        <n v="1055"/>
        <n v="1056"/>
        <m/>
      </sharedItems>
    </cacheField>
    <cacheField name="Meta" numFmtId="3">
      <sharedItems containsString="0" containsBlank="1" containsNumber="1" containsInteger="1" minValue="350" maxValue="350"/>
    </cacheField>
    <cacheField name="Real+Tend." numFmtId="3">
      <sharedItems containsString="0" containsBlank="1" containsNumber="1" minValue="194" maxValue="389.25"/>
    </cacheField>
    <cacheField name="Real até 29/09" numFmtId="0">
      <sharedItems containsString="0" containsBlank="1" containsNumber="1" minValue="194" maxValue="389.25"/>
    </cacheField>
    <cacheField name="Tendência" numFmtId="3">
      <sharedItems containsString="0" containsBlank="1" containsNumber="1" containsInteger="1" minValue="0" maxValue="0"/>
    </cacheField>
    <cacheField name="m/dia" numFmtId="3">
      <sharedItems containsString="0" containsBlank="1" containsNumber="1" minValue="8.8181818181818183" maxValue="17.693181818181817"/>
    </cacheField>
    <cacheField name="Aderência" numFmtId="9">
      <sharedItems containsString="0" containsBlank="1" containsNumber="1" minValue="0.55428571428571427" maxValue="1.11214285714285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nicius Tavares Aguiar" refreshedDate="45231.361680787035" createdVersion="8" refreshedVersion="8" minRefreshableVersion="3" recordCount="11" xr:uid="{761F170D-C0E3-4A4E-87F3-5696B1A03FBB}">
  <cacheSource type="worksheet">
    <worksheetSource ref="B9:J20" sheet="10_23  "/>
  </cacheSource>
  <cacheFields count="9">
    <cacheField name="Empresa" numFmtId="0">
      <sharedItems containsBlank="1"/>
    </cacheField>
    <cacheField name="CORREDOR" numFmtId="0">
      <sharedItems containsNonDate="0" containsString="0" containsBlank="1"/>
    </cacheField>
    <cacheField name="Sonda" numFmtId="0">
      <sharedItems containsString="0" containsBlank="1" containsNumber="1" containsInteger="1" minValue="1052" maxValue="1056" count="6">
        <n v="1052"/>
        <n v="1053"/>
        <n v="1054"/>
        <n v="1055"/>
        <n v="1056"/>
        <m/>
      </sharedItems>
    </cacheField>
    <cacheField name="Meta" numFmtId="3">
      <sharedItems containsString="0" containsBlank="1" containsNumber="1" containsInteger="1" minValue="350" maxValue="350"/>
    </cacheField>
    <cacheField name="Real+Tend." numFmtId="3">
      <sharedItems containsString="0" containsBlank="1" containsNumber="1" minValue="303.64999999999998" maxValue="489.6"/>
    </cacheField>
    <cacheField name="Real até 31/10" numFmtId="0">
      <sharedItems containsString="0" containsBlank="1" containsNumber="1" minValue="303.64999999999998" maxValue="489.6"/>
    </cacheField>
    <cacheField name="Tendência" numFmtId="3">
      <sharedItems containsString="0" containsBlank="1" containsNumber="1" containsInteger="1" minValue="0" maxValue="0"/>
    </cacheField>
    <cacheField name="m/dia" numFmtId="3">
      <sharedItems containsString="0" containsBlank="1" containsNumber="1" minValue="13.202173913043477" maxValue="21.286956521739132"/>
    </cacheField>
    <cacheField name="Aderência" numFmtId="9">
      <sharedItems containsString="0" containsBlank="1" containsNumber="1" minValue="0.86757142857142855" maxValue="1.3988571428571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E SUL 2" refreshedDate="45239.37507303241" createdVersion="8" refreshedVersion="8" minRefreshableVersion="3" recordCount="11" xr:uid="{7EE11E10-442C-4752-8A48-17AA786EFD48}">
  <cacheSource type="worksheet">
    <worksheetSource ref="B9:J20" sheet="11_23"/>
  </cacheSource>
  <cacheFields count="9">
    <cacheField name="Empresa" numFmtId="0">
      <sharedItems containsBlank="1"/>
    </cacheField>
    <cacheField name="CORREDOR" numFmtId="0">
      <sharedItems containsNonDate="0" containsString="0" containsBlank="1"/>
    </cacheField>
    <cacheField name="Sonda" numFmtId="0">
      <sharedItems containsString="0" containsBlank="1" containsNumber="1" containsInteger="1" minValue="1052" maxValue="1056" count="6">
        <n v="1052"/>
        <n v="1053"/>
        <n v="1054"/>
        <n v="1055"/>
        <n v="1056"/>
        <m/>
      </sharedItems>
    </cacheField>
    <cacheField name="Meta" numFmtId="3">
      <sharedItems containsString="0" containsBlank="1" containsNumber="1" containsInteger="1" minValue="350" maxValue="350"/>
    </cacheField>
    <cacheField name="Real+Tend." numFmtId="3">
      <sharedItems containsString="0" containsBlank="1" containsNumber="1" minValue="236.19230769230771" maxValue="567.56923076923078"/>
    </cacheField>
    <cacheField name="Real até 08/11" numFmtId="0">
      <sharedItems containsString="0" containsBlank="1" containsNumber="1" minValue="66.75" maxValue="160.4"/>
    </cacheField>
    <cacheField name="Tendência" numFmtId="3">
      <sharedItems containsString="0" containsBlank="1" containsNumber="1" minValue="169.44230769230771" maxValue="407.16923076923081"/>
    </cacheField>
    <cacheField name="m/dia" numFmtId="3">
      <sharedItems containsString="0" containsBlank="1" containsNumber="1" minValue="10.26923076923077" maxValue="24.676923076923078"/>
    </cacheField>
    <cacheField name="Aderência" numFmtId="9">
      <sharedItems containsString="0" containsBlank="1" containsNumber="1" minValue="0.67483516483516492" maxValue="1.62162637362637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DrillGeo"/>
    <m/>
    <x v="0"/>
    <n v="350"/>
    <n v="248.1"/>
    <n v="248.1"/>
    <n v="0"/>
    <n v="11.814285714285713"/>
    <n v="0.70885714285714285"/>
  </r>
  <r>
    <m/>
    <m/>
    <x v="1"/>
    <n v="350"/>
    <n v="286.39999999999998"/>
    <n v="286.39999999999998"/>
    <n v="0"/>
    <n v="13.638095238095238"/>
    <n v="0.81828571428571417"/>
  </r>
  <r>
    <m/>
    <m/>
    <x v="2"/>
    <n v="350"/>
    <n v="365.7"/>
    <n v="365.7"/>
    <n v="0"/>
    <n v="17.414285714285715"/>
    <n v="1.0448571428571429"/>
  </r>
  <r>
    <m/>
    <m/>
    <x v="3"/>
    <n v="0"/>
    <n v="0"/>
    <m/>
    <n v="0"/>
    <n v="0"/>
    <m/>
  </r>
  <r>
    <m/>
    <m/>
    <x v="4"/>
    <n v="0"/>
    <n v="0"/>
    <m/>
    <n v="0"/>
    <n v="0"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DrillGeo"/>
    <m/>
    <x v="0"/>
    <n v="350"/>
    <n v="441.5"/>
    <n v="441.5"/>
    <n v="0"/>
    <n v="19.195652173913043"/>
    <n v="1.2614285714285713"/>
  </r>
  <r>
    <m/>
    <m/>
    <x v="1"/>
    <n v="350"/>
    <n v="212.65"/>
    <n v="212.65"/>
    <n v="0"/>
    <n v="9.2456521739130437"/>
    <n v="0.60757142857142854"/>
  </r>
  <r>
    <m/>
    <m/>
    <x v="2"/>
    <n v="350"/>
    <n v="492.5"/>
    <n v="492.5"/>
    <n v="0"/>
    <n v="21.413043478260871"/>
    <n v="1.4071428571428573"/>
  </r>
  <r>
    <m/>
    <m/>
    <x v="3"/>
    <n v="175"/>
    <n v="452.15"/>
    <n v="452.15"/>
    <n v="0"/>
    <n v="19.658695652173911"/>
    <n v="2.5837142857142856"/>
  </r>
  <r>
    <m/>
    <m/>
    <x v="4"/>
    <n v="175"/>
    <n v="260.5"/>
    <n v="260.5"/>
    <n v="0"/>
    <n v="11.326086956521738"/>
    <n v="1.4885714285714287"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DrillGeo"/>
    <m/>
    <x v="0"/>
    <n v="350"/>
    <n v="441.5"/>
    <n v="441.5"/>
    <n v="0"/>
    <n v="19.195652173913043"/>
    <n v="1.2614285714285713"/>
  </r>
  <r>
    <m/>
    <m/>
    <x v="1"/>
    <n v="350"/>
    <n v="212.65"/>
    <n v="212.65"/>
    <n v="0"/>
    <n v="9.2456521739130437"/>
    <n v="0.60757142857142854"/>
  </r>
  <r>
    <m/>
    <m/>
    <x v="2"/>
    <n v="350"/>
    <n v="492.5"/>
    <n v="492.5"/>
    <n v="0"/>
    <n v="21.413043478260871"/>
    <n v="1.4071428571428573"/>
  </r>
  <r>
    <m/>
    <m/>
    <x v="3"/>
    <n v="273.91304347826087"/>
    <n v="452.15"/>
    <n v="452.15"/>
    <n v="0"/>
    <n v="19.658695652173911"/>
    <n v="1.6507063492063492"/>
  </r>
  <r>
    <m/>
    <m/>
    <x v="4"/>
    <n v="296.73913043478262"/>
    <n v="260.5"/>
    <n v="260.5"/>
    <n v="0"/>
    <n v="11.326086956521738"/>
    <n v="0.87787545787545784"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DrillGeo"/>
    <m/>
    <x v="0"/>
    <n v="350"/>
    <n v="482.75"/>
    <n v="482.75"/>
    <n v="0"/>
    <n v="21.943181818181817"/>
    <n v="1.3792857142857142"/>
  </r>
  <r>
    <m/>
    <m/>
    <x v="1"/>
    <n v="350"/>
    <n v="424.95"/>
    <n v="424.95"/>
    <n v="0"/>
    <n v="19.315909090909091"/>
    <n v="1.2141428571428572"/>
  </r>
  <r>
    <m/>
    <m/>
    <x v="2"/>
    <n v="350"/>
    <n v="254"/>
    <n v="254"/>
    <n v="0"/>
    <n v="11.545454545454545"/>
    <n v="0.72571428571428576"/>
  </r>
  <r>
    <m/>
    <m/>
    <x v="3"/>
    <n v="350"/>
    <n v="621.45000000000005"/>
    <n v="621.45000000000005"/>
    <n v="0"/>
    <n v="28.247727272727275"/>
    <n v="1.7755714285714288"/>
  </r>
  <r>
    <m/>
    <m/>
    <x v="4"/>
    <n v="350"/>
    <n v="238.4"/>
    <n v="238.4"/>
    <n v="0"/>
    <n v="10.836363636363636"/>
    <n v="0.68114285714285716"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DrillGeo"/>
    <m/>
    <x v="0"/>
    <n v="350"/>
    <n v="174.55"/>
    <n v="174.55"/>
    <n v="0"/>
    <n v="7.2729166666666671"/>
    <n v="0.49871428571428572"/>
  </r>
  <r>
    <m/>
    <m/>
    <x v="1"/>
    <n v="350"/>
    <n v="338.2"/>
    <n v="338.2"/>
    <n v="0"/>
    <n v="14.091666666666667"/>
    <n v="0.9662857142857143"/>
  </r>
  <r>
    <m/>
    <m/>
    <x v="2"/>
    <n v="350"/>
    <n v="568.45000000000005"/>
    <n v="568.45000000000005"/>
    <n v="0"/>
    <n v="23.685416666666669"/>
    <n v="1.6241428571428573"/>
  </r>
  <r>
    <m/>
    <m/>
    <x v="3"/>
    <n v="350"/>
    <n v="606.45000000000005"/>
    <n v="606.45000000000005"/>
    <n v="0"/>
    <n v="25.268750000000001"/>
    <n v="1.7327142857142859"/>
  </r>
  <r>
    <m/>
    <m/>
    <x v="4"/>
    <n v="350"/>
    <n v="250"/>
    <n v="250"/>
    <n v="0"/>
    <n v="10.416666666666666"/>
    <n v="0.7142857142857143"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DrillGeo"/>
    <m/>
    <x v="0"/>
    <n v="350"/>
    <n v="194"/>
    <n v="194"/>
    <n v="0"/>
    <n v="8.8181818181818183"/>
    <n v="0.55428571428571427"/>
  </r>
  <r>
    <m/>
    <m/>
    <x v="1"/>
    <n v="350"/>
    <n v="389.25"/>
    <n v="389.25"/>
    <n v="0"/>
    <n v="17.693181818181817"/>
    <n v="1.1121428571428571"/>
  </r>
  <r>
    <m/>
    <m/>
    <x v="2"/>
    <n v="350"/>
    <n v="289.05"/>
    <n v="289.05"/>
    <n v="0"/>
    <n v="13.138636363636364"/>
    <n v="0.82585714285714285"/>
  </r>
  <r>
    <m/>
    <m/>
    <x v="3"/>
    <n v="350"/>
    <n v="289.25"/>
    <n v="289.25"/>
    <n v="0"/>
    <n v="13.147727272727273"/>
    <n v="0.8264285714285714"/>
  </r>
  <r>
    <m/>
    <m/>
    <x v="4"/>
    <n v="350"/>
    <n v="250"/>
    <n v="250"/>
    <n v="0"/>
    <n v="11.363636363636363"/>
    <n v="0.7142857142857143"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DrillGeo"/>
    <m/>
    <x v="0"/>
    <n v="350"/>
    <n v="327.60000000000002"/>
    <n v="327.60000000000002"/>
    <n v="0"/>
    <n v="14.243478260869566"/>
    <n v="0.93600000000000005"/>
  </r>
  <r>
    <m/>
    <m/>
    <x v="1"/>
    <n v="350"/>
    <n v="320.39999999999998"/>
    <n v="320.39999999999998"/>
    <n v="0"/>
    <n v="13.930434782608694"/>
    <n v="0.91542857142857137"/>
  </r>
  <r>
    <m/>
    <m/>
    <x v="2"/>
    <n v="350"/>
    <n v="356.85"/>
    <n v="356.85"/>
    <n v="0"/>
    <n v="15.515217391304349"/>
    <n v="1.0195714285714286"/>
  </r>
  <r>
    <m/>
    <m/>
    <x v="3"/>
    <n v="350"/>
    <n v="489.6"/>
    <n v="489.6"/>
    <n v="0"/>
    <n v="21.286956521739132"/>
    <n v="1.398857142857143"/>
  </r>
  <r>
    <m/>
    <m/>
    <x v="4"/>
    <n v="350"/>
    <n v="303.64999999999998"/>
    <n v="303.64999999999998"/>
    <n v="0"/>
    <n v="13.202173913043477"/>
    <n v="0.86757142857142855"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DrillGeo"/>
    <m/>
    <x v="0"/>
    <n v="350"/>
    <n v="372.06923076923078"/>
    <n v="105.15"/>
    <n v="266.91923076923081"/>
    <n v="16.176923076923078"/>
    <n v="1.0630549450549451"/>
  </r>
  <r>
    <m/>
    <m/>
    <x v="1"/>
    <n v="350"/>
    <n v="477.69230769230768"/>
    <n v="135"/>
    <n v="342.69230769230768"/>
    <n v="20.76923076923077"/>
    <n v="1.3648351648351649"/>
  </r>
  <r>
    <m/>
    <m/>
    <x v="2"/>
    <n v="350"/>
    <n v="236.19230769230771"/>
    <n v="66.75"/>
    <n v="169.44230769230771"/>
    <n v="10.26923076923077"/>
    <n v="0.67483516483516492"/>
  </r>
  <r>
    <m/>
    <m/>
    <x v="3"/>
    <n v="350"/>
    <n v="276"/>
    <n v="78"/>
    <n v="198"/>
    <n v="12"/>
    <n v="0.78857142857142859"/>
  </r>
  <r>
    <m/>
    <m/>
    <x v="4"/>
    <n v="350"/>
    <n v="567.56923076923078"/>
    <n v="160.4"/>
    <n v="407.16923076923081"/>
    <n v="24.676923076923078"/>
    <n v="1.6216263736263736"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  <r>
    <m/>
    <m/>
    <x v="5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13AFAF-6117-44CB-8971-407C3B9AB710}" name="Tabela dinâmica3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chartFormat="89">
  <location ref="C36:E42" firstHeaderRow="0" firstDataRow="1" firstDataCol="1"/>
  <pivotFields count="9">
    <pivotField showAll="0"/>
    <pivotField showAll="0"/>
    <pivotField axis="axisRow" showAll="0" defaultSubtotal="0">
      <items count="22">
        <item m="1" x="15"/>
        <item m="1" x="11"/>
        <item m="1" x="8"/>
        <item m="1" x="21"/>
        <item m="1" x="20"/>
        <item m="1" x="18"/>
        <item m="1" x="16"/>
        <item m="1" x="12"/>
        <item m="1" x="9"/>
        <item m="1" x="6"/>
        <item m="1" x="19"/>
        <item m="1" x="17"/>
        <item m="1" x="14"/>
        <item m="1" x="10"/>
        <item m="1" x="7"/>
        <item h="1" x="5"/>
        <item x="0"/>
        <item x="1"/>
        <item x="2"/>
        <item x="3"/>
        <item x="4"/>
        <item m="1" x="13"/>
      </items>
    </pivotField>
    <pivotField dataField="1" numFmtId="3" showAll="0"/>
    <pivotField dataField="1" numFmtId="3" showAll="0"/>
    <pivotField showAll="0"/>
    <pivotField numFmtId="3" showAll="0"/>
    <pivotField numFmtId="3" showAll="0"/>
    <pivotField numFmtId="9" showAll="0"/>
  </pivotFields>
  <rowFields count="1">
    <field x="2"/>
  </rowFields>
  <rowItems count="6"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Meta" fld="3" baseField="2" baseItem="15" numFmtId="3"/>
    <dataField name="Real+Tend. " fld="4" baseField="2" baseItem="0" numFmtId="3"/>
  </dataFields>
  <formats count="20">
    <format dxfId="211">
      <pivotArea type="all" dataOnly="0" outline="0" fieldPosition="0"/>
    </format>
    <format dxfId="210">
      <pivotArea outline="0" collapsedLevelsAreSubtotals="1" fieldPosition="0"/>
    </format>
    <format dxfId="209">
      <pivotArea field="2" type="button" dataOnly="0" labelOnly="1" outline="0" axis="axisRow" fieldPosition="0"/>
    </format>
    <format dxfId="208">
      <pivotArea dataOnly="0" labelOnly="1" fieldPosition="0">
        <references count="1">
          <reference field="2" count="0"/>
        </references>
      </pivotArea>
    </format>
    <format dxfId="207">
      <pivotArea dataOnly="0" labelOnly="1" grandRow="1" outline="0" fieldPosition="0"/>
    </format>
    <format dxfId="20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5">
      <pivotArea type="all" dataOnly="0" outline="0" fieldPosition="0"/>
    </format>
    <format dxfId="204">
      <pivotArea outline="0" collapsedLevelsAreSubtotals="1" fieldPosition="0"/>
    </format>
    <format dxfId="203">
      <pivotArea field="2" type="button" dataOnly="0" labelOnly="1" outline="0" axis="axisRow" fieldPosition="0"/>
    </format>
    <format dxfId="202">
      <pivotArea dataOnly="0" labelOnly="1" fieldPosition="0">
        <references count="1">
          <reference field="2" count="0"/>
        </references>
      </pivotArea>
    </format>
    <format dxfId="201">
      <pivotArea dataOnly="0" labelOnly="1" grandRow="1" outline="0" fieldPosition="0"/>
    </format>
    <format dxfId="2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9">
      <pivotArea outline="0" fieldPosition="0">
        <references count="1">
          <reference field="4294967294" count="1">
            <x v="0"/>
          </reference>
        </references>
      </pivotArea>
    </format>
    <format dxfId="198">
      <pivotArea outline="0" fieldPosition="0">
        <references count="1">
          <reference field="4294967294" count="1">
            <x v="1"/>
          </reference>
        </references>
      </pivotArea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field="2" type="button" dataOnly="0" labelOnly="1" outline="0" axis="axisRow" fieldPosition="0"/>
    </format>
    <format dxfId="194">
      <pivotArea dataOnly="0" labelOnly="1" fieldPosition="0">
        <references count="1">
          <reference field="2" count="0"/>
        </references>
      </pivotArea>
    </format>
    <format dxfId="193">
      <pivotArea dataOnly="0" labelOnly="1" grandRow="1" outline="0" fieldPosition="0"/>
    </format>
    <format dxfId="19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8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88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5A12AD-B711-42C1-A46E-CA2EF9B116A7}" name="Tabela dinâmica3" cacheId="33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chartFormat="171">
  <location ref="C36:E42" firstHeaderRow="0" firstDataRow="1" firstDataCol="1"/>
  <pivotFields count="9">
    <pivotField showAll="0"/>
    <pivotField showAll="0"/>
    <pivotField axis="axisRow" showAll="0" defaultSubtotal="0">
      <items count="22">
        <item m="1" x="15"/>
        <item m="1" x="11"/>
        <item m="1" x="8"/>
        <item m="1" x="21"/>
        <item m="1" x="20"/>
        <item m="1" x="18"/>
        <item m="1" x="16"/>
        <item m="1" x="12"/>
        <item m="1" x="9"/>
        <item m="1" x="6"/>
        <item m="1" x="19"/>
        <item m="1" x="17"/>
        <item m="1" x="14"/>
        <item m="1" x="10"/>
        <item m="1" x="7"/>
        <item h="1" x="5"/>
        <item x="0"/>
        <item x="1"/>
        <item x="2"/>
        <item x="3"/>
        <item x="4"/>
        <item m="1" x="13"/>
      </items>
    </pivotField>
    <pivotField dataField="1" numFmtId="3" showAll="0"/>
    <pivotField dataField="1" numFmtId="3" showAll="0"/>
    <pivotField showAll="0"/>
    <pivotField numFmtId="3" showAll="0"/>
    <pivotField numFmtId="3" showAll="0"/>
    <pivotField numFmtId="9" showAll="0"/>
  </pivotFields>
  <rowFields count="1">
    <field x="2"/>
  </rowFields>
  <rowItems count="6"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Meta" fld="3" baseField="2" baseItem="15" numFmtId="3"/>
    <dataField name="Real+Tend. " fld="4" baseField="2" baseItem="0" numFmtId="3"/>
  </dataFields>
  <formats count="20">
    <format dxfId="191">
      <pivotArea type="all" dataOnly="0" outline="0" fieldPosition="0"/>
    </format>
    <format dxfId="190">
      <pivotArea outline="0" collapsedLevelsAreSubtotals="1" fieldPosition="0"/>
    </format>
    <format dxfId="189">
      <pivotArea field="2" type="button" dataOnly="0" labelOnly="1" outline="0" axis="axisRow" fieldPosition="0"/>
    </format>
    <format dxfId="188">
      <pivotArea dataOnly="0" labelOnly="1" fieldPosition="0">
        <references count="1">
          <reference field="2" count="0"/>
        </references>
      </pivotArea>
    </format>
    <format dxfId="187">
      <pivotArea dataOnly="0" labelOnly="1" grandRow="1" outline="0" fieldPosition="0"/>
    </format>
    <format dxfId="1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field="2" type="button" dataOnly="0" labelOnly="1" outline="0" axis="axisRow" fieldPosition="0"/>
    </format>
    <format dxfId="182">
      <pivotArea dataOnly="0" labelOnly="1" fieldPosition="0">
        <references count="1">
          <reference field="2" count="0"/>
        </references>
      </pivotArea>
    </format>
    <format dxfId="181">
      <pivotArea dataOnly="0" labelOnly="1" grandRow="1" outline="0" fieldPosition="0"/>
    </format>
    <format dxfId="18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79">
      <pivotArea outline="0" fieldPosition="0">
        <references count="1">
          <reference field="4294967294" count="1">
            <x v="0"/>
          </reference>
        </references>
      </pivotArea>
    </format>
    <format dxfId="178">
      <pivotArea outline="0" fieldPosition="0">
        <references count="1">
          <reference field="4294967294" count="1">
            <x v="1"/>
          </reference>
        </references>
      </pivotArea>
    </format>
    <format dxfId="177">
      <pivotArea type="all" dataOnly="0" outline="0" fieldPosition="0"/>
    </format>
    <format dxfId="176">
      <pivotArea outline="0" collapsedLevelsAreSubtotals="1" fieldPosition="0"/>
    </format>
    <format dxfId="175">
      <pivotArea field="2" type="button" dataOnly="0" labelOnly="1" outline="0" axis="axisRow" fieldPosition="0"/>
    </format>
    <format dxfId="174">
      <pivotArea dataOnly="0" labelOnly="1" fieldPosition="0">
        <references count="1">
          <reference field="2" count="0"/>
        </references>
      </pivotArea>
    </format>
    <format dxfId="173">
      <pivotArea dataOnly="0" labelOnly="1" grandRow="1" outline="0" fieldPosition="0"/>
    </format>
    <format dxfId="17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8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8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9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9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0" format="1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0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773016-A3E7-49FC-82BE-4A186907E5C4}" name="Tabela dinâmica3" cacheId="34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chartFormat="174">
  <location ref="C36:E42" firstHeaderRow="0" firstDataRow="1" firstDataCol="1"/>
  <pivotFields count="9">
    <pivotField showAll="0"/>
    <pivotField showAll="0"/>
    <pivotField axis="axisRow" showAll="0" defaultSubtotal="0">
      <items count="22">
        <item m="1" x="15"/>
        <item m="1" x="11"/>
        <item m="1" x="8"/>
        <item m="1" x="21"/>
        <item m="1" x="20"/>
        <item m="1" x="18"/>
        <item m="1" x="16"/>
        <item m="1" x="12"/>
        <item m="1" x="9"/>
        <item m="1" x="6"/>
        <item m="1" x="19"/>
        <item m="1" x="17"/>
        <item m="1" x="14"/>
        <item m="1" x="10"/>
        <item m="1" x="7"/>
        <item h="1" x="5"/>
        <item x="0"/>
        <item x="1"/>
        <item x="2"/>
        <item x="3"/>
        <item x="4"/>
        <item m="1" x="13"/>
      </items>
    </pivotField>
    <pivotField dataField="1" numFmtId="3" showAll="0"/>
    <pivotField dataField="1" numFmtId="3" showAll="0"/>
    <pivotField showAll="0"/>
    <pivotField numFmtId="3" showAll="0"/>
    <pivotField numFmtId="3" showAll="0"/>
    <pivotField numFmtId="9" showAll="0"/>
  </pivotFields>
  <rowFields count="1">
    <field x="2"/>
  </rowFields>
  <rowItems count="6"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Meta" fld="3" baseField="2" baseItem="15" numFmtId="3"/>
    <dataField name="Real+Tend. " fld="4" baseField="2" baseItem="0" numFmtId="3"/>
  </dataFields>
  <formats count="20">
    <format dxfId="171">
      <pivotArea type="all" dataOnly="0" outline="0" fieldPosition="0"/>
    </format>
    <format dxfId="170">
      <pivotArea outline="0" collapsedLevelsAreSubtotals="1" fieldPosition="0"/>
    </format>
    <format dxfId="169">
      <pivotArea field="2" type="button" dataOnly="0" labelOnly="1" outline="0" axis="axisRow" fieldPosition="0"/>
    </format>
    <format dxfId="168">
      <pivotArea dataOnly="0" labelOnly="1" fieldPosition="0">
        <references count="1">
          <reference field="2" count="0"/>
        </references>
      </pivotArea>
    </format>
    <format dxfId="167">
      <pivotArea dataOnly="0" labelOnly="1" grandRow="1" outline="0" fieldPosition="0"/>
    </format>
    <format dxfId="16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2" type="button" dataOnly="0" labelOnly="1" outline="0" axis="axisRow" fieldPosition="0"/>
    </format>
    <format dxfId="162">
      <pivotArea dataOnly="0" labelOnly="1" fieldPosition="0">
        <references count="1">
          <reference field="2" count="0"/>
        </references>
      </pivotArea>
    </format>
    <format dxfId="161">
      <pivotArea dataOnly="0" labelOnly="1" grandRow="1" outline="0" fieldPosition="0"/>
    </format>
    <format dxfId="16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9">
      <pivotArea outline="0" fieldPosition="0">
        <references count="1">
          <reference field="4294967294" count="1">
            <x v="0"/>
          </reference>
        </references>
      </pivotArea>
    </format>
    <format dxfId="158">
      <pivotArea outline="0" fieldPosition="0">
        <references count="1">
          <reference field="4294967294" count="1">
            <x v="1"/>
          </reference>
        </references>
      </pivotArea>
    </format>
    <format dxfId="157">
      <pivotArea type="all" dataOnly="0" outline="0" fieldPosition="0"/>
    </format>
    <format dxfId="156">
      <pivotArea outline="0" collapsedLevelsAreSubtotals="1" fieldPosition="0"/>
    </format>
    <format dxfId="155">
      <pivotArea field="2" type="button" dataOnly="0" labelOnly="1" outline="0" axis="axisRow" fieldPosition="0"/>
    </format>
    <format dxfId="154">
      <pivotArea dataOnly="0" labelOnly="1" fieldPosition="0">
        <references count="1">
          <reference field="2" count="0"/>
        </references>
      </pivotArea>
    </format>
    <format dxfId="153">
      <pivotArea dataOnly="0" labelOnly="1" grandRow="1" outline="0" fieldPosition="0"/>
    </format>
    <format dxfId="1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5F6168-3C1E-49B6-BBA5-F4BECE5BF405}" name="Tabela dinâmica3" cacheId="35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chartFormat="175">
  <location ref="C36:E42" firstHeaderRow="0" firstDataRow="1" firstDataCol="1"/>
  <pivotFields count="9">
    <pivotField showAll="0"/>
    <pivotField showAll="0"/>
    <pivotField axis="axisRow" showAll="0" defaultSubtotal="0">
      <items count="6">
        <item h="1" x="5"/>
        <item x="0"/>
        <item x="1"/>
        <item x="2"/>
        <item x="3"/>
        <item x="4"/>
      </items>
    </pivotField>
    <pivotField dataField="1" numFmtId="3" showAll="0"/>
    <pivotField dataField="1" numFmtId="3" showAll="0"/>
    <pivotField showAll="0"/>
    <pivotField numFmtId="3" showAll="0"/>
    <pivotField numFmtId="3" showAll="0"/>
    <pivotField numFmtId="9" showAll="0"/>
  </pivotFields>
  <rowFields count="1">
    <field x="2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Meta" fld="3" baseField="2" baseItem="15" numFmtId="3"/>
    <dataField name="Real+Tend. " fld="4" baseField="2" baseItem="0" numFmtId="3"/>
  </dataFields>
  <formats count="20">
    <format dxfId="151">
      <pivotArea type="all" dataOnly="0" outline="0" fieldPosition="0"/>
    </format>
    <format dxfId="150">
      <pivotArea outline="0" collapsedLevelsAreSubtotals="1" fieldPosition="0"/>
    </format>
    <format dxfId="149">
      <pivotArea field="2" type="button" dataOnly="0" labelOnly="1" outline="0" axis="axisRow" fieldPosition="0"/>
    </format>
    <format dxfId="148">
      <pivotArea dataOnly="0" labelOnly="1" fieldPosition="0">
        <references count="1">
          <reference field="2" count="0"/>
        </references>
      </pivotArea>
    </format>
    <format dxfId="147">
      <pivotArea dataOnly="0" labelOnly="1" grandRow="1" outline="0" fieldPosition="0"/>
    </format>
    <format dxfId="14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5">
      <pivotArea type="all" dataOnly="0" outline="0" fieldPosition="0"/>
    </format>
    <format dxfId="144">
      <pivotArea outline="0" collapsedLevelsAreSubtotals="1" fieldPosition="0"/>
    </format>
    <format dxfId="143">
      <pivotArea field="2" type="button" dataOnly="0" labelOnly="1" outline="0" axis="axisRow" fieldPosition="0"/>
    </format>
    <format dxfId="142">
      <pivotArea dataOnly="0" labelOnly="1" fieldPosition="0">
        <references count="1">
          <reference field="2" count="0"/>
        </references>
      </pivotArea>
    </format>
    <format dxfId="141">
      <pivotArea dataOnly="0" labelOnly="1" grandRow="1" outline="0" fieldPosition="0"/>
    </format>
    <format dxfId="14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9">
      <pivotArea outline="0" fieldPosition="0">
        <references count="1">
          <reference field="4294967294" count="1">
            <x v="0"/>
          </reference>
        </references>
      </pivotArea>
    </format>
    <format dxfId="138">
      <pivotArea outline="0" fieldPosition="0">
        <references count="1">
          <reference field="4294967294" count="1">
            <x v="1"/>
          </reference>
        </references>
      </pivotArea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field="2" type="button" dataOnly="0" labelOnly="1" outline="0" axis="axisRow" fieldPosition="0"/>
    </format>
    <format dxfId="134">
      <pivotArea dataOnly="0" labelOnly="1" fieldPosition="0">
        <references count="1">
          <reference field="2" count="0"/>
        </references>
      </pivotArea>
    </format>
    <format dxfId="133">
      <pivotArea dataOnly="0" labelOnly="1" grandRow="1" outline="0" fieldPosition="0"/>
    </format>
    <format dxfId="1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8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8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30F05F-307C-4D97-8E2B-A5A2A18439A7}" name="Tabela dinâmica3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chartFormat="176">
  <location ref="C36:E42" firstHeaderRow="0" firstDataRow="1" firstDataCol="1"/>
  <pivotFields count="9">
    <pivotField showAll="0"/>
    <pivotField showAll="0"/>
    <pivotField axis="axisRow" showAll="0" defaultSubtotal="0">
      <items count="6">
        <item h="1" x="5"/>
        <item x="0"/>
        <item x="1"/>
        <item x="2"/>
        <item x="3"/>
        <item x="4"/>
      </items>
    </pivotField>
    <pivotField dataField="1" numFmtId="3" showAll="0"/>
    <pivotField dataField="1" numFmtId="3" showAll="0"/>
    <pivotField showAll="0"/>
    <pivotField numFmtId="3" showAll="0"/>
    <pivotField numFmtId="3" showAll="0"/>
    <pivotField numFmtId="9" showAll="0"/>
  </pivotFields>
  <rowFields count="1">
    <field x="2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Meta" fld="3" baseField="2" baseItem="15" numFmtId="3"/>
    <dataField name="Real+Tend. " fld="4" baseField="2" baseItem="0" numFmtId="3"/>
  </dataFields>
  <formats count="20">
    <format dxfId="131">
      <pivotArea type="all" dataOnly="0" outline="0" fieldPosition="0"/>
    </format>
    <format dxfId="130">
      <pivotArea outline="0" collapsedLevelsAreSubtotals="1" fieldPosition="0"/>
    </format>
    <format dxfId="129">
      <pivotArea field="2" type="button" dataOnly="0" labelOnly="1" outline="0" axis="axisRow" fieldPosition="0"/>
    </format>
    <format dxfId="128">
      <pivotArea dataOnly="0" labelOnly="1" fieldPosition="0">
        <references count="1">
          <reference field="2" count="0"/>
        </references>
      </pivotArea>
    </format>
    <format dxfId="127">
      <pivotArea dataOnly="0" labelOnly="1" grandRow="1" outline="0" fieldPosition="0"/>
    </format>
    <format dxfId="1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field="2" type="button" dataOnly="0" labelOnly="1" outline="0" axis="axisRow" fieldPosition="0"/>
    </format>
    <format dxfId="122">
      <pivotArea dataOnly="0" labelOnly="1" fieldPosition="0">
        <references count="1">
          <reference field="2" count="0"/>
        </references>
      </pivotArea>
    </format>
    <format dxfId="121">
      <pivotArea dataOnly="0" labelOnly="1" grandRow="1" outline="0" fieldPosition="0"/>
    </format>
    <format dxfId="1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9">
      <pivotArea outline="0" fieldPosition="0">
        <references count="1">
          <reference field="4294967294" count="1">
            <x v="0"/>
          </reference>
        </references>
      </pivotArea>
    </format>
    <format dxfId="118">
      <pivotArea outline="0" fieldPosition="0">
        <references count="1">
          <reference field="4294967294" count="1">
            <x v="1"/>
          </reference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2" type="button" dataOnly="0" labelOnly="1" outline="0" axis="axisRow" fieldPosition="0"/>
    </format>
    <format dxfId="114">
      <pivotArea dataOnly="0" labelOnly="1" fieldPosition="0">
        <references count="1">
          <reference field="2" count="0"/>
        </references>
      </pivotArea>
    </format>
    <format dxfId="113">
      <pivotArea dataOnly="0" labelOnly="1" grandRow="1" outline="0" fieldPosition="0"/>
    </format>
    <format dxfId="1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8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8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5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5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8366DA-946A-4863-839B-72BD320A602D}" name="Tabela dinâmica3" cacheId="37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chartFormat="177">
  <location ref="C36:E42" firstHeaderRow="0" firstDataRow="1" firstDataCol="1"/>
  <pivotFields count="9">
    <pivotField showAll="0"/>
    <pivotField showAll="0"/>
    <pivotField axis="axisRow" showAll="0" defaultSubtotal="0">
      <items count="6">
        <item h="1" x="5"/>
        <item x="0"/>
        <item x="1"/>
        <item x="2"/>
        <item x="3"/>
        <item x="4"/>
      </items>
    </pivotField>
    <pivotField dataField="1" numFmtId="3" showAll="0"/>
    <pivotField dataField="1" numFmtId="3" showAll="0"/>
    <pivotField showAll="0"/>
    <pivotField numFmtId="3" showAll="0"/>
    <pivotField numFmtId="3" showAll="0"/>
    <pivotField numFmtId="9" showAll="0"/>
  </pivotFields>
  <rowFields count="1">
    <field x="2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Meta" fld="3" baseField="2" baseItem="15" numFmtId="3"/>
    <dataField name="Real+Tend. " fld="4" baseField="2" baseItem="0" numFmtId="3"/>
  </dataFields>
  <formats count="20"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2" type="button" dataOnly="0" labelOnly="1" outline="0" axis="axisRow" fieldPosition="0"/>
    </format>
    <format dxfId="108">
      <pivotArea dataOnly="0" labelOnly="1" fieldPosition="0">
        <references count="1">
          <reference field="2" count="0"/>
        </references>
      </pivotArea>
    </format>
    <format dxfId="107">
      <pivotArea dataOnly="0" labelOnly="1" grandRow="1" outline="0" fieldPosition="0"/>
    </format>
    <format dxfId="10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2" type="button" dataOnly="0" labelOnly="1" outline="0" axis="axisRow" fieldPosition="0"/>
    </format>
    <format dxfId="102">
      <pivotArea dataOnly="0" labelOnly="1" fieldPosition="0">
        <references count="1">
          <reference field="2" count="0"/>
        </references>
      </pivotArea>
    </format>
    <format dxfId="101">
      <pivotArea dataOnly="0" labelOnly="1" grandRow="1" outline="0" fieldPosition="0"/>
    </format>
    <format dxfId="1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9">
      <pivotArea outline="0" fieldPosition="0">
        <references count="1">
          <reference field="4294967294" count="1">
            <x v="0"/>
          </reference>
        </references>
      </pivotArea>
    </format>
    <format dxfId="98">
      <pivotArea outline="0" fieldPosition="0">
        <references count="1">
          <reference field="4294967294" count="1">
            <x v="1"/>
          </reference>
        </references>
      </pivotArea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2" type="button" dataOnly="0" labelOnly="1" outline="0" axis="axisRow" fieldPosition="0"/>
    </format>
    <format dxfId="94">
      <pivotArea dataOnly="0" labelOnly="1" fieldPosition="0">
        <references count="1">
          <reference field="2" count="0"/>
        </references>
      </pivotArea>
    </format>
    <format dxfId="93">
      <pivotArea dataOnly="0" labelOnly="1" grandRow="1" outline="0" fieldPosition="0"/>
    </format>
    <format dxfId="9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8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8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5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5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6" format="1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6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F24482-5A83-4F8A-9781-D637FE57AC31}" name="Tabela dinâmica3" cacheId="38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chartFormat="178">
  <location ref="C36:E42" firstHeaderRow="0" firstDataRow="1" firstDataCol="1"/>
  <pivotFields count="9">
    <pivotField showAll="0"/>
    <pivotField showAll="0"/>
    <pivotField axis="axisRow" showAll="0" defaultSubtotal="0">
      <items count="6">
        <item h="1" x="5"/>
        <item x="0"/>
        <item x="1"/>
        <item x="2"/>
        <item x="3"/>
        <item x="4"/>
      </items>
    </pivotField>
    <pivotField dataField="1" numFmtId="3" showAll="0"/>
    <pivotField dataField="1" numFmtId="3" showAll="0"/>
    <pivotField showAll="0"/>
    <pivotField numFmtId="3" showAll="0"/>
    <pivotField numFmtId="3" showAll="0"/>
    <pivotField numFmtId="9" showAll="0"/>
  </pivotFields>
  <rowFields count="1">
    <field x="2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Meta" fld="3" baseField="2" baseItem="15" numFmtId="3"/>
    <dataField name="Real+Tend. " fld="4" baseField="2" baseItem="0" numFmtId="3"/>
  </dataFields>
  <formats count="20"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2" type="button" dataOnly="0" labelOnly="1" outline="0" axis="axisRow" fieldPosition="0"/>
    </format>
    <format dxfId="88">
      <pivotArea dataOnly="0" labelOnly="1" fieldPosition="0">
        <references count="1">
          <reference field="2" count="0"/>
        </references>
      </pivotArea>
    </format>
    <format dxfId="87">
      <pivotArea dataOnly="0" labelOnly="1" grandRow="1" outline="0" fieldPosition="0"/>
    </format>
    <format dxfId="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2" type="button" dataOnly="0" labelOnly="1" outline="0" axis="axisRow" fieldPosition="0"/>
    </format>
    <format dxfId="82">
      <pivotArea dataOnly="0" labelOnly="1" fieldPosition="0">
        <references count="1">
          <reference field="2" count="0"/>
        </references>
      </pivotArea>
    </format>
    <format dxfId="81">
      <pivotArea dataOnly="0" labelOnly="1" grandRow="1" outline="0" fieldPosition="0"/>
    </format>
    <format dxfId="8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9">
      <pivotArea outline="0" fieldPosition="0">
        <references count="1">
          <reference field="4294967294" count="1">
            <x v="0"/>
          </reference>
        </references>
      </pivotArea>
    </format>
    <format dxfId="78">
      <pivotArea outline="0" fieldPosition="0">
        <references count="1">
          <reference field="4294967294" count="1">
            <x v="1"/>
          </reference>
        </references>
      </pivotArea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2" type="button" dataOnly="0" labelOnly="1" outline="0" axis="axisRow" fieldPosition="0"/>
    </format>
    <format dxfId="74">
      <pivotArea dataOnly="0" labelOnly="1" fieldPosition="0">
        <references count="1">
          <reference field="2" count="0"/>
        </references>
      </pivotArea>
    </format>
    <format dxfId="73">
      <pivotArea dataOnly="0" labelOnly="1" grandRow="1" outline="0" fieldPosition="0"/>
    </format>
    <format dxfId="7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8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8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5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5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6" format="1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6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7" format="1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7" format="1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B95488-EED0-45FF-BBA9-EE4340C407AD}" name="Tabela dinâmica3" cacheId="42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chartFormat="179">
  <location ref="C36:E42" firstHeaderRow="0" firstDataRow="1" firstDataCol="1"/>
  <pivotFields count="9">
    <pivotField showAll="0"/>
    <pivotField showAll="0"/>
    <pivotField axis="axisRow" showAll="0" defaultSubtotal="0">
      <items count="6">
        <item h="1" x="5"/>
        <item x="0"/>
        <item x="1"/>
        <item x="2"/>
        <item x="3"/>
        <item x="4"/>
      </items>
    </pivotField>
    <pivotField dataField="1" numFmtId="3" showAll="0"/>
    <pivotField dataField="1" numFmtId="3" showAll="0"/>
    <pivotField showAll="0"/>
    <pivotField numFmtId="3" showAll="0"/>
    <pivotField numFmtId="3" showAll="0"/>
    <pivotField numFmtId="9" showAll="0"/>
  </pivotFields>
  <rowFields count="1">
    <field x="2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Meta" fld="3" baseField="2" baseItem="15" numFmtId="3"/>
    <dataField name="Real+Tend. " fld="4" baseField="2" baseItem="0" numFmtId="3"/>
  </dataFields>
  <formats count="20"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2" type="button" dataOnly="0" labelOnly="1" outline="0" axis="axisRow" fieldPosition="0"/>
    </format>
    <format dxfId="68">
      <pivotArea dataOnly="0" labelOnly="1" fieldPosition="0">
        <references count="1">
          <reference field="2" count="0"/>
        </references>
      </pivotArea>
    </format>
    <format dxfId="67">
      <pivotArea dataOnly="0" labelOnly="1" grandRow="1" outline="0" fieldPosition="0"/>
    </format>
    <format dxfId="6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2" type="button" dataOnly="0" labelOnly="1" outline="0" axis="axisRow" fieldPosition="0"/>
    </format>
    <format dxfId="62">
      <pivotArea dataOnly="0" labelOnly="1" fieldPosition="0">
        <references count="1">
          <reference field="2" count="0"/>
        </references>
      </pivotArea>
    </format>
    <format dxfId="61">
      <pivotArea dataOnly="0" labelOnly="1" grandRow="1" outline="0" fieldPosition="0"/>
    </format>
    <format dxfId="6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9">
      <pivotArea outline="0" fieldPosition="0">
        <references count="1">
          <reference field="4294967294" count="1">
            <x v="0"/>
          </reference>
        </references>
      </pivotArea>
    </format>
    <format dxfId="58">
      <pivotArea outline="0" fieldPosition="0">
        <references count="1">
          <reference field="4294967294" count="1">
            <x v="1"/>
          </reference>
        </references>
      </pivotArea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2" type="button" dataOnly="0" labelOnly="1" outline="0" axis="axisRow" fieldPosition="0"/>
    </format>
    <format dxfId="54">
      <pivotArea dataOnly="0" labelOnly="1" fieldPosition="0">
        <references count="1">
          <reference field="2" count="0"/>
        </references>
      </pivotArea>
    </format>
    <format dxfId="53">
      <pivotArea dataOnly="0" labelOnly="1" grandRow="1" outline="0" fieldPosition="0"/>
    </format>
    <format dxfId="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8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8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5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5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6" format="1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6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7" format="1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7" format="1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8" format="1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8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2D8D42-FAF6-4D6A-BE48-AACF3FBB15DC}" name="Tabela1" displayName="Tabela1" ref="A1:I2" totalsRowShown="0">
  <autoFilter ref="A1:I2" xr:uid="{3B2D8D42-FAF6-4D6A-BE48-AACF3FBB15DC}"/>
  <tableColumns count="9">
    <tableColumn id="1" xr3:uid="{EA0B2CE3-89E1-427A-8C1B-4B20A249852A}" name="Empresa"/>
    <tableColumn id="2" xr3:uid="{D9CB6897-0B28-45A5-A7FC-271181C4A2B2}" name="CORREDOR"/>
    <tableColumn id="3" xr3:uid="{791273DD-B148-402B-82C0-B9B7978251E7}" name="Sonda"/>
    <tableColumn id="4" xr3:uid="{7A332CC0-B4F5-4E8D-B8F7-E883D317D015}" name="Meta"/>
    <tableColumn id="5" xr3:uid="{4438BB0C-6D6E-49B9-91DF-F1ED594F5EEB}" name="Real+Tend.">
      <calculatedColumnFormula>Tabela1[[#This Row],[Real até 15/11]]+Tabela1[[#This Row],[Tendência]]</calculatedColumnFormula>
    </tableColumn>
    <tableColumn id="6" xr3:uid="{D46F1DF6-7585-45F6-BD8F-9B16A3031283}" name="Real até 15/11">
      <calculatedColumnFormula>'06_23'!G10</calculatedColumnFormula>
    </tableColumn>
    <tableColumn id="7" xr3:uid="{0E5AA05D-BAAC-480B-B125-9FF78938815F}" name="Tendência">
      <calculatedColumnFormula>'06_23'!H10</calculatedColumnFormula>
    </tableColumn>
    <tableColumn id="8" xr3:uid="{FE63F5CA-CC87-40A6-BCB2-DFC2E8631ACD}" name="m/dia">
      <calculatedColumnFormula>'06_23'!I10</calculatedColumnFormula>
    </tableColumn>
    <tableColumn id="9" xr3:uid="{7EA129E2-E90D-44E6-8B41-846B5C3B2608}" name="Aderência">
      <calculatedColumnFormula>'06_23'!J10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316F8E-801C-464D-B760-4E48D8BDF478}" name="Tabela2" displayName="Tabela2" ref="A1:I2" totalsRowShown="0">
  <autoFilter ref="A1:I2" xr:uid="{97316F8E-801C-464D-B760-4E48D8BDF478}"/>
  <tableColumns count="9">
    <tableColumn id="1" xr3:uid="{1502CE32-1F7D-461E-8117-CD35270287FD}" name="Empresa"/>
    <tableColumn id="2" xr3:uid="{E6F7528D-ACE9-43F8-B04E-159573142FF4}" name="CORREDOR"/>
    <tableColumn id="3" xr3:uid="{5BD15653-8DB8-4689-99AF-A5B54410EF47}" name="Sonda"/>
    <tableColumn id="4" xr3:uid="{3493ED0C-83AB-4816-8998-8F67119E89EA}" name="Meta"/>
    <tableColumn id="5" xr3:uid="{4E8E3931-90B6-4899-9C6C-7D7A6FE61F5F}" name="Real+Tend."/>
    <tableColumn id="6" xr3:uid="{C20E133E-48D6-4D66-9FCB-41264111D1C0}" name="Real até 15/11"/>
    <tableColumn id="7" xr3:uid="{13CF8AA7-B5A4-46BA-A6B6-59D2A9978F9C}" name="Tendência"/>
    <tableColumn id="8" xr3:uid="{DF74C0E2-048C-4E08-BDE3-FC22278B352E}" name="m/dia"/>
    <tableColumn id="9" xr3:uid="{A7FF0E26-1B86-411C-B794-C6479698839B}" name="Aderênc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53949B-CDC1-43BF-90A5-14614AED4F57}" name="Tabela3" displayName="Tabela3" ref="A1:I2" totalsRowShown="0">
  <autoFilter ref="A1:I2" xr:uid="{C853949B-CDC1-43BF-90A5-14614AED4F57}"/>
  <tableColumns count="9">
    <tableColumn id="1" xr3:uid="{779746EF-8901-44C2-84A1-E96D9E0A9A01}" name="Empresa"/>
    <tableColumn id="2" xr3:uid="{6E59CE2F-5952-4353-8696-98EDAFB18482}" name="CORREDOR"/>
    <tableColumn id="3" xr3:uid="{3D8D48E2-32F4-4092-BF00-1507F38F2075}" name="Sonda"/>
    <tableColumn id="4" xr3:uid="{EE4C73D3-6A01-4170-850E-24868A075B02}" name="Meta"/>
    <tableColumn id="5" xr3:uid="{42182430-3B16-43E8-841A-42E58E5A21F7}" name="Real+Tend."/>
    <tableColumn id="6" xr3:uid="{AC13820D-8E95-424A-AB76-8127D181C577}" name="Real até 15/11"/>
    <tableColumn id="7" xr3:uid="{037C593C-5520-4828-865F-C7459CD28482}" name="Tendência"/>
    <tableColumn id="8" xr3:uid="{DEDB98B6-1F59-407F-ADF2-91F77863B859}" name="m/dia"/>
    <tableColumn id="9" xr3:uid="{B14ACAA3-E3E3-422C-8317-52C16293D2A1}" name="Aderênc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98EB69-22D0-4E1B-8711-8253859FF26E}" name="Tabela4" displayName="Tabela4" ref="A1:I2" totalsRowShown="0">
  <autoFilter ref="A1:I2" xr:uid="{5E98EB69-22D0-4E1B-8711-8253859FF26E}"/>
  <tableColumns count="9">
    <tableColumn id="1" xr3:uid="{8B752B45-7287-462A-B835-D442136513F9}" name="Empresa"/>
    <tableColumn id="2" xr3:uid="{E48C32DD-2660-4E50-B71F-1296000740C0}" name="CORREDOR"/>
    <tableColumn id="3" xr3:uid="{EE91D7FC-8DA5-4F70-A63E-2CB5D004918A}" name="Sonda"/>
    <tableColumn id="4" xr3:uid="{AF37C118-0C1A-40DB-BA1E-196C5F519B5B}" name="Meta"/>
    <tableColumn id="5" xr3:uid="{8DAF2B3A-4278-4F87-9940-062F497ABD0B}" name="Real+Tend."/>
    <tableColumn id="6" xr3:uid="{1A7F82F2-A0C8-443A-82B7-833908D86FB1}" name="Real até 15/11"/>
    <tableColumn id="7" xr3:uid="{75E44FB4-84E6-49E4-AB74-F2CD678B09CA}" name="Tendência"/>
    <tableColumn id="8" xr3:uid="{51F7E18A-87FF-4F3D-80D3-D25C851992F5}" name="m/dia"/>
    <tableColumn id="9" xr3:uid="{F1B3F85C-C166-43B2-9DCE-EAF88F2980DF}" name="Aderênci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02C720-CDC9-484D-AF7E-06A4FA348707}" name="Tabela5" displayName="Tabela5" ref="A1:I2" totalsRowShown="0">
  <autoFilter ref="A1:I2" xr:uid="{B902C720-CDC9-484D-AF7E-06A4FA348707}"/>
  <tableColumns count="9">
    <tableColumn id="1" xr3:uid="{79FBB798-43C0-427F-A032-66ECB14A90F8}" name="Empresa"/>
    <tableColumn id="2" xr3:uid="{09931946-F5FE-40E9-BDC5-46099BF432E1}" name="CORREDOR"/>
    <tableColumn id="3" xr3:uid="{765EF310-B53A-40B4-8C82-6A214F196C12}" name="Sonda"/>
    <tableColumn id="4" xr3:uid="{854EF693-4472-4D9B-A6F0-65A551C0CEEA}" name="Meta"/>
    <tableColumn id="5" xr3:uid="{B524E576-623E-44CF-9181-B1E2D5D5A4BC}" name="Real+Tend."/>
    <tableColumn id="6" xr3:uid="{4A3BBF99-C84C-488D-8DCD-8D558021D694}" name="Real até 15/11"/>
    <tableColumn id="7" xr3:uid="{B2AFDAB2-FF5A-4C6E-9835-EDAC9F9905F9}" name="Tendência"/>
    <tableColumn id="8" xr3:uid="{B66D7E2A-55B3-4A68-BCE5-A425F00F5BF1}" name="m/dia"/>
    <tableColumn id="9" xr3:uid="{21ED47A2-4C18-4D16-92F3-78D9EDF6D855}" name="Aderênci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C63F-4E8E-4B16-B175-274F76EB37EA}">
  <dimension ref="A1:I2"/>
  <sheetViews>
    <sheetView workbookViewId="0">
      <selection activeCell="A2" sqref="A2"/>
    </sheetView>
  </sheetViews>
  <sheetFormatPr defaultRowHeight="15" x14ac:dyDescent="0.25"/>
  <cols>
    <col min="1" max="1" width="10.140625" customWidth="1"/>
    <col min="2" max="2" width="12.28515625" customWidth="1"/>
    <col min="5" max="5" width="12.28515625" customWidth="1"/>
    <col min="6" max="6" width="14.85546875" customWidth="1"/>
    <col min="7" max="7" width="11.5703125" customWidth="1"/>
    <col min="9" max="9" width="11.28515625" customWidth="1"/>
  </cols>
  <sheetData>
    <row r="1" spans="1:9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31</v>
      </c>
      <c r="G1" t="s">
        <v>7</v>
      </c>
      <c r="H1" t="s">
        <v>8</v>
      </c>
      <c r="I1" t="s">
        <v>9</v>
      </c>
    </row>
    <row r="2" spans="1:9" x14ac:dyDescent="0.25">
      <c r="C2">
        <v>1052</v>
      </c>
      <c r="D2">
        <v>350</v>
      </c>
      <c r="E2" s="49">
        <f>Tabela1[[#This Row],[Real até 15/11]]+Tabela1[[#This Row],[Tendência]]</f>
        <v>441.5</v>
      </c>
      <c r="F2" s="49">
        <f>'06_23'!G10</f>
        <v>441.5</v>
      </c>
      <c r="G2" s="49">
        <f>'06_23'!H10</f>
        <v>0</v>
      </c>
      <c r="H2" s="49">
        <f>'06_23'!I10</f>
        <v>19.195652173913043</v>
      </c>
      <c r="I2" s="50">
        <f>'06_23'!J10</f>
        <v>1.2614285714285713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8D9A1-DBF4-4880-9CB4-E65DCA240C74}">
  <sheetPr>
    <tabColor rgb="FFFFFF00"/>
    <pageSetUpPr fitToPage="1"/>
  </sheetPr>
  <dimension ref="A1:V66"/>
  <sheetViews>
    <sheetView showGridLines="0" zoomScale="90" zoomScaleNormal="90" workbookViewId="0">
      <pane ySplit="2" topLeftCell="A3" activePane="bottomLeft" state="frozen"/>
      <selection pane="bottomLeft" activeCell="L37" sqref="L37"/>
    </sheetView>
  </sheetViews>
  <sheetFormatPr defaultColWidth="0" defaultRowHeight="12.75" customHeight="1" zeroHeight="1" x14ac:dyDescent="0.2"/>
  <cols>
    <col min="1" max="1" width="1.7109375" style="6" customWidth="1"/>
    <col min="2" max="2" width="13.140625" style="6" bestFit="1" customWidth="1"/>
    <col min="3" max="3" width="18.140625" style="5" bestFit="1" customWidth="1"/>
    <col min="4" max="4" width="13.7109375" style="6" bestFit="1" customWidth="1"/>
    <col min="5" max="5" width="11.28515625" style="5" bestFit="1" customWidth="1"/>
    <col min="6" max="6" width="14.28515625" style="7" customWidth="1"/>
    <col min="7" max="9" width="14.28515625" style="8" customWidth="1"/>
    <col min="10" max="10" width="14.140625" style="5" bestFit="1" customWidth="1"/>
    <col min="11" max="11" width="2.85546875" style="5" customWidth="1"/>
    <col min="12" max="12" width="11.140625" style="6" customWidth="1"/>
    <col min="13" max="13" width="8.85546875" style="6" hidden="1" customWidth="1"/>
    <col min="14" max="14" width="11.28515625" style="6" hidden="1" customWidth="1"/>
    <col min="15" max="15" width="10.7109375" style="6" hidden="1" customWidth="1"/>
    <col min="16" max="16" width="13.5703125" style="6" hidden="1" customWidth="1"/>
    <col min="17" max="17" width="14.140625" style="6" hidden="1" customWidth="1"/>
    <col min="18" max="18" width="13.140625" style="6" hidden="1" customWidth="1"/>
    <col min="19" max="20" width="14.7109375" style="6" hidden="1" customWidth="1"/>
    <col min="21" max="21" width="15.5703125" style="6" hidden="1" customWidth="1"/>
    <col min="22" max="22" width="11" style="6" hidden="1" customWidth="1"/>
    <col min="23" max="16384" width="8.85546875" style="6" hidden="1"/>
  </cols>
  <sheetData>
    <row r="1" spans="2:21" ht="6" customHeight="1" x14ac:dyDescent="0.2"/>
    <row r="2" spans="2:21" ht="16.5" thickBot="1" x14ac:dyDescent="0.3">
      <c r="B2" s="100" t="s">
        <v>39</v>
      </c>
      <c r="C2" s="100"/>
      <c r="D2" s="100"/>
      <c r="E2" s="100"/>
      <c r="F2" s="100"/>
      <c r="G2" s="100"/>
      <c r="H2" s="100"/>
      <c r="I2" s="100"/>
      <c r="J2" s="100"/>
    </row>
    <row r="3" spans="2:21" x14ac:dyDescent="0.2">
      <c r="E3" s="7"/>
      <c r="G3" s="7"/>
    </row>
    <row r="4" spans="2:21" x14ac:dyDescent="0.2">
      <c r="C4" s="9" t="s">
        <v>27</v>
      </c>
      <c r="D4" s="58">
        <v>24</v>
      </c>
      <c r="E4" s="43"/>
      <c r="F4" s="43"/>
      <c r="G4" s="43"/>
      <c r="H4" s="5"/>
      <c r="I4" s="5" t="s">
        <v>30</v>
      </c>
      <c r="K4" s="6"/>
    </row>
    <row r="5" spans="2:21" x14ac:dyDescent="0.2">
      <c r="C5" s="9" t="s">
        <v>26</v>
      </c>
      <c r="D5" s="58">
        <v>24</v>
      </c>
      <c r="E5" s="43"/>
      <c r="F5" s="43"/>
      <c r="G5" s="43"/>
      <c r="H5" s="6"/>
      <c r="I5" s="5">
        <v>5</v>
      </c>
      <c r="L5" s="46"/>
    </row>
    <row r="6" spans="2:21" x14ac:dyDescent="0.2">
      <c r="C6" s="5" t="s">
        <v>5</v>
      </c>
      <c r="D6" s="59">
        <f>350/D4</f>
        <v>14.583333333333334</v>
      </c>
      <c r="E6" s="47"/>
      <c r="F6" s="47"/>
      <c r="G6" s="47"/>
      <c r="H6" s="6"/>
      <c r="I6" s="6"/>
      <c r="L6" s="46"/>
    </row>
    <row r="7" spans="2:21" ht="6" customHeight="1" x14ac:dyDescent="0.2">
      <c r="D7" s="39"/>
      <c r="E7" s="9"/>
      <c r="F7" s="5"/>
      <c r="G7" s="6"/>
      <c r="H7" s="6"/>
      <c r="I7" s="6"/>
    </row>
    <row r="8" spans="2:21" x14ac:dyDescent="0.2">
      <c r="B8" s="51"/>
      <c r="C8" s="52"/>
      <c r="D8" s="51"/>
      <c r="E8" s="52"/>
      <c r="F8" s="52"/>
      <c r="G8" s="104" t="s">
        <v>0</v>
      </c>
      <c r="H8" s="104"/>
      <c r="I8" s="53" t="s">
        <v>1</v>
      </c>
      <c r="J8" s="52"/>
      <c r="L8" s="103" t="s">
        <v>34</v>
      </c>
    </row>
    <row r="9" spans="2:21" s="5" customFormat="1" ht="17.25" customHeight="1" x14ac:dyDescent="0.2">
      <c r="B9" s="54" t="s">
        <v>2</v>
      </c>
      <c r="C9" s="54" t="s">
        <v>3</v>
      </c>
      <c r="D9" s="54" t="s">
        <v>4</v>
      </c>
      <c r="E9" s="54" t="s">
        <v>5</v>
      </c>
      <c r="F9" s="54" t="s">
        <v>6</v>
      </c>
      <c r="G9" s="55">
        <v>45169</v>
      </c>
      <c r="H9" s="56" t="s">
        <v>7</v>
      </c>
      <c r="I9" s="56" t="s">
        <v>8</v>
      </c>
      <c r="J9" s="54" t="s">
        <v>9</v>
      </c>
      <c r="L9" s="103"/>
      <c r="N9" s="6"/>
      <c r="O9" s="6"/>
      <c r="P9" s="6"/>
      <c r="Q9" s="6"/>
      <c r="R9" s="6"/>
      <c r="S9" s="6"/>
      <c r="T9" s="6"/>
      <c r="U9" s="6"/>
    </row>
    <row r="10" spans="2:21" x14ac:dyDescent="0.2">
      <c r="B10" s="10" t="s">
        <v>29</v>
      </c>
      <c r="C10" s="10"/>
      <c r="D10" s="36">
        <v>1052</v>
      </c>
      <c r="E10" s="11">
        <f>$D$4*$D$6</f>
        <v>350</v>
      </c>
      <c r="F10" s="12">
        <f t="shared" ref="F10:F14" si="0">G10+H10</f>
        <v>174.55</v>
      </c>
      <c r="G10" s="86">
        <v>174.55</v>
      </c>
      <c r="H10" s="13">
        <f>G10/$D$5*($D$4-$D$5)</f>
        <v>0</v>
      </c>
      <c r="I10" s="13">
        <f t="shared" ref="I10:I14" si="1">G10/$D$5</f>
        <v>7.2729166666666671</v>
      </c>
      <c r="J10" s="14">
        <f t="shared" ref="J10:J11" si="2">F10/E10</f>
        <v>0.49871428571428572</v>
      </c>
      <c r="L10" s="45">
        <v>44998</v>
      </c>
    </row>
    <row r="11" spans="2:21" x14ac:dyDescent="0.2">
      <c r="B11" s="10"/>
      <c r="C11" s="10"/>
      <c r="D11" s="36">
        <v>1053</v>
      </c>
      <c r="E11" s="11">
        <f t="shared" ref="E11:E14" si="3">$D$4*$D$6</f>
        <v>350</v>
      </c>
      <c r="F11" s="12">
        <f t="shared" si="0"/>
        <v>338.2</v>
      </c>
      <c r="G11" s="86">
        <v>338.2</v>
      </c>
      <c r="H11" s="13">
        <f t="shared" ref="H11:H14" si="4">G11/$D$5*($D$4-$D$5)</f>
        <v>0</v>
      </c>
      <c r="I11" s="13">
        <f t="shared" si="1"/>
        <v>14.091666666666667</v>
      </c>
      <c r="J11" s="14">
        <f t="shared" si="2"/>
        <v>0.9662857142857143</v>
      </c>
      <c r="L11" s="45">
        <v>44994</v>
      </c>
    </row>
    <row r="12" spans="2:21" x14ac:dyDescent="0.2">
      <c r="B12" s="10"/>
      <c r="C12" s="10"/>
      <c r="D12" s="36">
        <v>1054</v>
      </c>
      <c r="E12" s="11">
        <f t="shared" si="3"/>
        <v>350</v>
      </c>
      <c r="F12" s="12">
        <f t="shared" si="0"/>
        <v>568.45000000000005</v>
      </c>
      <c r="G12" s="86">
        <v>568.45000000000005</v>
      </c>
      <c r="H12" s="13">
        <f t="shared" si="4"/>
        <v>0</v>
      </c>
      <c r="I12" s="13">
        <f t="shared" si="1"/>
        <v>23.685416666666669</v>
      </c>
      <c r="J12" s="14">
        <f>F12/E12</f>
        <v>1.6241428571428573</v>
      </c>
      <c r="L12" s="45">
        <v>45006</v>
      </c>
    </row>
    <row r="13" spans="2:21" x14ac:dyDescent="0.2">
      <c r="B13" s="10"/>
      <c r="C13" s="10"/>
      <c r="D13" s="36">
        <v>1055</v>
      </c>
      <c r="E13" s="11">
        <f t="shared" si="3"/>
        <v>350</v>
      </c>
      <c r="F13" s="12">
        <f t="shared" si="0"/>
        <v>606.45000000000005</v>
      </c>
      <c r="G13" s="86">
        <v>606.45000000000005</v>
      </c>
      <c r="H13" s="13">
        <f t="shared" si="4"/>
        <v>0</v>
      </c>
      <c r="I13" s="13">
        <f t="shared" si="1"/>
        <v>25.268750000000001</v>
      </c>
      <c r="J13" s="14">
        <f t="shared" ref="J13:J14" si="5">F13/E13</f>
        <v>1.7327142857142859</v>
      </c>
      <c r="L13" s="45">
        <v>45047</v>
      </c>
    </row>
    <row r="14" spans="2:21" x14ac:dyDescent="0.2">
      <c r="B14" s="10"/>
      <c r="C14" s="10"/>
      <c r="D14" s="36">
        <v>1056</v>
      </c>
      <c r="E14" s="11">
        <f t="shared" si="3"/>
        <v>350</v>
      </c>
      <c r="F14" s="12">
        <f t="shared" si="0"/>
        <v>250</v>
      </c>
      <c r="G14" s="86">
        <v>250</v>
      </c>
      <c r="H14" s="13">
        <f t="shared" si="4"/>
        <v>0</v>
      </c>
      <c r="I14" s="13">
        <f t="shared" si="1"/>
        <v>10.416666666666666</v>
      </c>
      <c r="J14" s="14">
        <f t="shared" si="5"/>
        <v>0.7142857142857143</v>
      </c>
      <c r="L14" s="45">
        <v>45049</v>
      </c>
    </row>
    <row r="15" spans="2:21" x14ac:dyDescent="0.2">
      <c r="B15" s="10"/>
      <c r="C15" s="10"/>
      <c r="D15" s="36"/>
      <c r="E15" s="11"/>
      <c r="F15" s="12"/>
      <c r="G15" s="13"/>
      <c r="H15" s="13"/>
      <c r="I15" s="13"/>
      <c r="J15" s="14"/>
    </row>
    <row r="16" spans="2:21" x14ac:dyDescent="0.2">
      <c r="B16" s="10"/>
      <c r="C16" s="10"/>
      <c r="D16" s="36"/>
      <c r="E16" s="11"/>
      <c r="F16" s="12"/>
      <c r="G16" s="13"/>
      <c r="H16" s="13"/>
      <c r="I16" s="13"/>
      <c r="J16" s="14"/>
    </row>
    <row r="17" spans="2:10" x14ac:dyDescent="0.2">
      <c r="B17" s="10"/>
      <c r="C17" s="10"/>
      <c r="D17" s="36"/>
      <c r="E17" s="11"/>
      <c r="F17" s="12"/>
      <c r="G17" s="13"/>
      <c r="H17" s="13"/>
      <c r="I17" s="13"/>
      <c r="J17" s="14"/>
    </row>
    <row r="18" spans="2:10" x14ac:dyDescent="0.2">
      <c r="B18" s="10"/>
      <c r="C18" s="10"/>
      <c r="D18" s="36"/>
      <c r="E18" s="11"/>
      <c r="F18" s="12"/>
      <c r="G18" s="13"/>
      <c r="H18" s="13"/>
      <c r="I18" s="13"/>
      <c r="J18" s="14"/>
    </row>
    <row r="19" spans="2:10" x14ac:dyDescent="0.2">
      <c r="B19" s="10"/>
      <c r="C19" s="10"/>
      <c r="D19" s="36"/>
      <c r="E19" s="11"/>
      <c r="F19" s="12"/>
      <c r="G19" s="13"/>
      <c r="H19" s="13"/>
      <c r="I19" s="13"/>
      <c r="J19" s="14"/>
    </row>
    <row r="20" spans="2:10" x14ac:dyDescent="0.2">
      <c r="B20" s="10"/>
      <c r="C20" s="10"/>
      <c r="D20" s="36"/>
      <c r="E20" s="11"/>
      <c r="F20" s="12"/>
      <c r="G20" s="13"/>
      <c r="H20" s="13"/>
      <c r="I20" s="13"/>
      <c r="J20" s="14"/>
    </row>
    <row r="21" spans="2:10" x14ac:dyDescent="0.2">
      <c r="B21" s="28"/>
      <c r="C21" s="28"/>
      <c r="D21" s="34" t="s">
        <v>10</v>
      </c>
      <c r="E21" s="29">
        <f>SUM(E10:E20)</f>
        <v>1750</v>
      </c>
      <c r="F21" s="29">
        <f>SUM(F10:F20)</f>
        <v>1937.65</v>
      </c>
      <c r="G21" s="30">
        <f>SUM(G10:G20)</f>
        <v>1937.65</v>
      </c>
      <c r="H21" s="30">
        <f>SUM(H10:H20)</f>
        <v>0</v>
      </c>
      <c r="I21" s="30">
        <f>G21/$D$5</f>
        <v>80.735416666666666</v>
      </c>
      <c r="J21" s="31">
        <f>F21/E21</f>
        <v>1.1072285714285715</v>
      </c>
    </row>
    <row r="22" spans="2:10" ht="15" thickBot="1" x14ac:dyDescent="0.25">
      <c r="G22" s="1"/>
      <c r="H22" s="1"/>
      <c r="I22" s="1"/>
    </row>
    <row r="23" spans="2:10" s="1" customFormat="1" ht="12.6" customHeight="1" x14ac:dyDescent="0.2">
      <c r="C23" s="15" t="s">
        <v>11</v>
      </c>
      <c r="D23" s="16" t="s">
        <v>12</v>
      </c>
      <c r="E23" s="16" t="s">
        <v>13</v>
      </c>
      <c r="F23" s="17"/>
      <c r="G23" s="18"/>
      <c r="H23" s="19"/>
      <c r="I23" s="20"/>
    </row>
    <row r="24" spans="2:10" s="1" customFormat="1" ht="19.899999999999999" customHeight="1" x14ac:dyDescent="0.2">
      <c r="C24" s="21" t="s">
        <v>14</v>
      </c>
      <c r="D24" s="22">
        <f>SUM(E10:E20)</f>
        <v>1750</v>
      </c>
      <c r="E24" s="22"/>
      <c r="F24" s="3"/>
      <c r="G24" s="96" t="s">
        <v>15</v>
      </c>
      <c r="H24" s="97"/>
      <c r="I24" s="33">
        <f>E27/D24</f>
        <v>1.1072285714285715</v>
      </c>
    </row>
    <row r="25" spans="2:10" s="1" customFormat="1" ht="19.899999999999999" customHeight="1" x14ac:dyDescent="0.2">
      <c r="C25" s="21" t="s">
        <v>16</v>
      </c>
      <c r="D25" s="22"/>
      <c r="E25" s="22">
        <f>SUM(G10:G20)</f>
        <v>1937.65</v>
      </c>
      <c r="F25" s="3"/>
      <c r="G25" s="96" t="s">
        <v>17</v>
      </c>
      <c r="H25" s="97"/>
      <c r="I25" s="23">
        <v>5</v>
      </c>
    </row>
    <row r="26" spans="2:10" s="1" customFormat="1" ht="6" customHeight="1" x14ac:dyDescent="0.2">
      <c r="C26" s="21" t="s">
        <v>7</v>
      </c>
      <c r="D26" s="22"/>
      <c r="E26" s="22">
        <f>H21</f>
        <v>0</v>
      </c>
      <c r="F26" s="3"/>
      <c r="G26" s="24"/>
      <c r="H26" s="32"/>
      <c r="I26" s="23"/>
    </row>
    <row r="27" spans="2:10" s="1" customFormat="1" ht="8.4499999999999993" customHeight="1" x14ac:dyDescent="0.2">
      <c r="C27" s="25"/>
      <c r="D27" s="25"/>
      <c r="E27" s="26">
        <f>E26+E25</f>
        <v>1937.65</v>
      </c>
      <c r="G27" s="96" t="s">
        <v>18</v>
      </c>
      <c r="H27" s="97"/>
      <c r="I27" s="102">
        <f>COUNTIF($J$10:$J$20,"&lt;80%")</f>
        <v>2</v>
      </c>
    </row>
    <row r="28" spans="2:10" s="1" customFormat="1" ht="19.899999999999999" customHeight="1" x14ac:dyDescent="0.2">
      <c r="F28" s="4"/>
      <c r="G28" s="96"/>
      <c r="H28" s="97"/>
      <c r="I28" s="102"/>
    </row>
    <row r="29" spans="2:10" s="1" customFormat="1" ht="19.899999999999999" customHeight="1" x14ac:dyDescent="0.2">
      <c r="G29" s="96" t="s">
        <v>19</v>
      </c>
      <c r="H29" s="97"/>
      <c r="I29" s="35">
        <f>$E$25/$I$25/D5</f>
        <v>16.147083333333335</v>
      </c>
    </row>
    <row r="30" spans="2:10" s="1" customFormat="1" ht="19.899999999999999" customHeight="1" x14ac:dyDescent="0.2">
      <c r="G30" s="96" t="s">
        <v>20</v>
      </c>
      <c r="H30" s="97"/>
      <c r="I30" s="35">
        <f>MAX(I10:I20)</f>
        <v>25.268750000000001</v>
      </c>
    </row>
    <row r="31" spans="2:10" s="1" customFormat="1" ht="31.5" customHeight="1" x14ac:dyDescent="0.2">
      <c r="G31" s="96" t="s">
        <v>24</v>
      </c>
      <c r="H31" s="97"/>
      <c r="I31" s="35" t="str">
        <f>IF(OR(I24&gt;=100%,D4=D5),"",(E21-G21)/NETWORKDAYS(G9+1,DATE(2022,MONTH(G9)+1,1)-1,J44:J47)/I5)</f>
        <v/>
      </c>
    </row>
    <row r="32" spans="2:10" s="1" customFormat="1" ht="12.6" customHeight="1" thickBot="1" x14ac:dyDescent="0.25">
      <c r="G32" s="98"/>
      <c r="H32" s="99"/>
      <c r="I32" s="27"/>
    </row>
    <row r="33" spans="2:10" s="1" customFormat="1" ht="8.4499999999999993" customHeight="1" x14ac:dyDescent="0.2"/>
    <row r="34" spans="2:10" s="1" customFormat="1" ht="13.9" customHeight="1" x14ac:dyDescent="0.2">
      <c r="B34" s="40"/>
      <c r="C34" s="40"/>
      <c r="D34" s="40"/>
      <c r="E34" s="40"/>
    </row>
    <row r="35" spans="2:10" s="1" customFormat="1" ht="7.15" customHeight="1" x14ac:dyDescent="0.2">
      <c r="B35" s="40"/>
      <c r="C35" s="40"/>
      <c r="D35" s="40"/>
      <c r="E35" s="40"/>
    </row>
    <row r="36" spans="2:10" s="1" customFormat="1" ht="15" x14ac:dyDescent="0.25">
      <c r="B36" s="40"/>
      <c r="C36" s="87" t="s">
        <v>21</v>
      </c>
      <c r="D36" s="87" t="s">
        <v>32</v>
      </c>
      <c r="E36" s="87" t="s">
        <v>22</v>
      </c>
      <c r="F36" s="2"/>
    </row>
    <row r="37" spans="2:10" s="1" customFormat="1" ht="15" x14ac:dyDescent="0.25">
      <c r="B37" s="40"/>
      <c r="C37" s="88">
        <v>1052</v>
      </c>
      <c r="D37" s="89">
        <v>350</v>
      </c>
      <c r="E37" s="89">
        <v>174.55</v>
      </c>
    </row>
    <row r="38" spans="2:10" s="1" customFormat="1" ht="15" x14ac:dyDescent="0.25">
      <c r="B38" s="40"/>
      <c r="C38" s="88">
        <v>1053</v>
      </c>
      <c r="D38" s="89">
        <v>350</v>
      </c>
      <c r="E38" s="89">
        <v>338.2</v>
      </c>
    </row>
    <row r="39" spans="2:10" s="1" customFormat="1" ht="15" x14ac:dyDescent="0.25">
      <c r="B39" s="40"/>
      <c r="C39" s="88">
        <v>1054</v>
      </c>
      <c r="D39" s="89">
        <v>350</v>
      </c>
      <c r="E39" s="89">
        <v>568.45000000000005</v>
      </c>
    </row>
    <row r="40" spans="2:10" s="1" customFormat="1" ht="15" x14ac:dyDescent="0.25">
      <c r="B40" s="40"/>
      <c r="C40" s="88">
        <v>1055</v>
      </c>
      <c r="D40" s="89">
        <v>350</v>
      </c>
      <c r="E40" s="89">
        <v>606.45000000000005</v>
      </c>
      <c r="G40" s="8"/>
      <c r="H40" s="8"/>
      <c r="I40" s="8"/>
    </row>
    <row r="41" spans="2:10" s="1" customFormat="1" ht="15" x14ac:dyDescent="0.25">
      <c r="B41" s="40"/>
      <c r="C41" s="88">
        <v>1056</v>
      </c>
      <c r="D41" s="89">
        <v>350</v>
      </c>
      <c r="E41" s="89">
        <v>250</v>
      </c>
      <c r="G41" s="8"/>
      <c r="H41" s="8"/>
      <c r="I41" s="8"/>
    </row>
    <row r="42" spans="2:10" ht="15" x14ac:dyDescent="0.25">
      <c r="B42" s="42"/>
      <c r="C42" s="88" t="s">
        <v>23</v>
      </c>
      <c r="D42" s="89">
        <v>1750</v>
      </c>
      <c r="E42" s="89">
        <v>1937.65</v>
      </c>
    </row>
    <row r="43" spans="2:10" ht="15" x14ac:dyDescent="0.25">
      <c r="B43" s="42"/>
      <c r="C43"/>
      <c r="D43"/>
      <c r="E43"/>
      <c r="J43" s="37" t="s">
        <v>25</v>
      </c>
    </row>
    <row r="44" spans="2:10" ht="15" x14ac:dyDescent="0.25">
      <c r="B44" s="42"/>
      <c r="C44"/>
      <c r="D44"/>
      <c r="E44"/>
      <c r="J44" s="38">
        <v>44811</v>
      </c>
    </row>
    <row r="45" spans="2:10" ht="15" x14ac:dyDescent="0.25">
      <c r="B45" s="42"/>
      <c r="C45"/>
      <c r="D45"/>
      <c r="E45"/>
      <c r="J45" s="38">
        <v>44846</v>
      </c>
    </row>
    <row r="46" spans="2:10" ht="15" x14ac:dyDescent="0.25">
      <c r="B46" s="42"/>
      <c r="C46"/>
      <c r="D46"/>
      <c r="E46"/>
      <c r="J46" s="38">
        <v>44867</v>
      </c>
    </row>
    <row r="47" spans="2:10" ht="15" hidden="1" x14ac:dyDescent="0.25">
      <c r="B47" s="42"/>
      <c r="C47"/>
      <c r="D47"/>
      <c r="E47"/>
      <c r="J47" s="38">
        <v>44879</v>
      </c>
    </row>
    <row r="48" spans="2:10" ht="15" hidden="1" x14ac:dyDescent="0.25">
      <c r="B48" s="42"/>
      <c r="C48"/>
      <c r="D48"/>
      <c r="E48"/>
    </row>
    <row r="49" spans="2:9" ht="15" x14ac:dyDescent="0.25">
      <c r="B49" s="42"/>
      <c r="C49" s="41"/>
      <c r="D49" s="41"/>
      <c r="E49" s="41"/>
    </row>
    <row r="50" spans="2:9" ht="15" x14ac:dyDescent="0.25">
      <c r="B50" s="42"/>
      <c r="C50" s="41"/>
      <c r="D50" s="41"/>
      <c r="E50" s="41"/>
    </row>
    <row r="51" spans="2:9" x14ac:dyDescent="0.2">
      <c r="I51" s="57"/>
    </row>
    <row r="52" spans="2:9" x14ac:dyDescent="0.2"/>
    <row r="53" spans="2:9" x14ac:dyDescent="0.2"/>
    <row r="54" spans="2:9" x14ac:dyDescent="0.2"/>
    <row r="55" spans="2:9" x14ac:dyDescent="0.2"/>
    <row r="56" spans="2:9" x14ac:dyDescent="0.2"/>
    <row r="57" spans="2:9" x14ac:dyDescent="0.2"/>
    <row r="58" spans="2:9" x14ac:dyDescent="0.2"/>
    <row r="59" spans="2:9" x14ac:dyDescent="0.2"/>
    <row r="60" spans="2:9" x14ac:dyDescent="0.2"/>
    <row r="61" spans="2:9" x14ac:dyDescent="0.2"/>
    <row r="62" spans="2:9" x14ac:dyDescent="0.2"/>
    <row r="63" spans="2:9" x14ac:dyDescent="0.2"/>
    <row r="64" spans="2:9" x14ac:dyDescent="0.2"/>
    <row r="65" x14ac:dyDescent="0.2"/>
    <row r="66" x14ac:dyDescent="0.2"/>
  </sheetData>
  <autoFilter ref="B9:J9" xr:uid="{00000000-0001-0000-0000-000000000000}"/>
  <mergeCells count="11">
    <mergeCell ref="L8:L9"/>
    <mergeCell ref="G24:H24"/>
    <mergeCell ref="G25:H25"/>
    <mergeCell ref="G27:H28"/>
    <mergeCell ref="I27:I28"/>
    <mergeCell ref="G29:H29"/>
    <mergeCell ref="G30:H30"/>
    <mergeCell ref="G31:H31"/>
    <mergeCell ref="G32:H32"/>
    <mergeCell ref="B2:J2"/>
    <mergeCell ref="G8:H8"/>
  </mergeCells>
  <conditionalFormatting sqref="D12:D16">
    <cfRule type="duplicateValues" dxfId="35" priority="7"/>
  </conditionalFormatting>
  <conditionalFormatting sqref="D17:D19">
    <cfRule type="duplicateValues" dxfId="34" priority="1"/>
  </conditionalFormatting>
  <conditionalFormatting sqref="D21">
    <cfRule type="duplicateValues" dxfId="33" priority="3"/>
  </conditionalFormatting>
  <conditionalFormatting sqref="D51:D1048576 D22 D20 D6:D12">
    <cfRule type="duplicateValues" dxfId="32" priority="9"/>
  </conditionalFormatting>
  <conditionalFormatting sqref="I24">
    <cfRule type="iconSet" priority="5">
      <iconSet>
        <cfvo type="percent" val="0"/>
        <cfvo type="num" val="0.8"/>
        <cfvo type="num" val="1"/>
      </iconSet>
    </cfRule>
  </conditionalFormatting>
  <conditionalFormatting sqref="J12:J16">
    <cfRule type="iconSet" priority="8">
      <iconSet>
        <cfvo type="percent" val="0"/>
        <cfvo type="num" val="0.8"/>
        <cfvo type="num" val="1"/>
      </iconSet>
    </cfRule>
  </conditionalFormatting>
  <conditionalFormatting sqref="J17:J19">
    <cfRule type="iconSet" priority="2">
      <iconSet>
        <cfvo type="percent" val="0"/>
        <cfvo type="num" val="0.8"/>
        <cfvo type="num" val="1"/>
      </iconSet>
    </cfRule>
  </conditionalFormatting>
  <conditionalFormatting sqref="J20 J10:J14">
    <cfRule type="iconSet" priority="6">
      <iconSet>
        <cfvo type="percent" val="0"/>
        <cfvo type="num" val="0.8"/>
        <cfvo type="num" val="1"/>
      </iconSet>
    </cfRule>
  </conditionalFormatting>
  <conditionalFormatting sqref="J21">
    <cfRule type="iconSet" priority="4">
      <iconSet>
        <cfvo type="percent" val="0"/>
        <cfvo type="num" val="0.8"/>
        <cfvo type="num" val="1"/>
      </iconSet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4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9E21-35C1-4568-8635-BDC5FE69B446}">
  <sheetPr>
    <tabColor rgb="FFFFFF00"/>
    <pageSetUpPr fitToPage="1"/>
  </sheetPr>
  <dimension ref="A1:V66"/>
  <sheetViews>
    <sheetView showGridLines="0" zoomScale="90" zoomScaleNormal="90" workbookViewId="0">
      <pane ySplit="2" topLeftCell="A3" activePane="bottomLeft" state="frozen"/>
      <selection pane="bottomLeft" activeCell="L15" sqref="L15"/>
    </sheetView>
  </sheetViews>
  <sheetFormatPr defaultColWidth="0" defaultRowHeight="12.75" customHeight="1" zeroHeight="1" x14ac:dyDescent="0.2"/>
  <cols>
    <col min="1" max="1" width="1.7109375" style="6" customWidth="1"/>
    <col min="2" max="2" width="13.140625" style="6" bestFit="1" customWidth="1"/>
    <col min="3" max="3" width="18.140625" style="5" bestFit="1" customWidth="1"/>
    <col min="4" max="4" width="13.85546875" style="6" bestFit="1" customWidth="1"/>
    <col min="5" max="5" width="11.28515625" style="5" bestFit="1" customWidth="1"/>
    <col min="6" max="6" width="14.28515625" style="7" customWidth="1"/>
    <col min="7" max="9" width="14.28515625" style="8" customWidth="1"/>
    <col min="10" max="10" width="14.140625" style="5" bestFit="1" customWidth="1"/>
    <col min="11" max="11" width="2.85546875" style="5" customWidth="1"/>
    <col min="12" max="12" width="11.140625" style="6" customWidth="1"/>
    <col min="13" max="13" width="8.85546875" style="6" hidden="1" customWidth="1"/>
    <col min="14" max="14" width="11.28515625" style="6" hidden="1" customWidth="1"/>
    <col min="15" max="15" width="10.7109375" style="6" hidden="1" customWidth="1"/>
    <col min="16" max="16" width="13.5703125" style="6" hidden="1" customWidth="1"/>
    <col min="17" max="17" width="14.140625" style="6" hidden="1" customWidth="1"/>
    <col min="18" max="18" width="13.140625" style="6" hidden="1" customWidth="1"/>
    <col min="19" max="20" width="14.7109375" style="6" hidden="1" customWidth="1"/>
    <col min="21" max="21" width="15.5703125" style="6" hidden="1" customWidth="1"/>
    <col min="22" max="22" width="11" style="6" hidden="1" customWidth="1"/>
    <col min="23" max="16384" width="8.85546875" style="6" hidden="1"/>
  </cols>
  <sheetData>
    <row r="1" spans="2:21" ht="6" customHeight="1" x14ac:dyDescent="0.2"/>
    <row r="2" spans="2:21" ht="16.5" thickBot="1" x14ac:dyDescent="0.3">
      <c r="B2" s="100" t="s">
        <v>40</v>
      </c>
      <c r="C2" s="100"/>
      <c r="D2" s="100"/>
      <c r="E2" s="100"/>
      <c r="F2" s="100"/>
      <c r="G2" s="100"/>
      <c r="H2" s="100"/>
      <c r="I2" s="100"/>
      <c r="J2" s="100"/>
    </row>
    <row r="3" spans="2:21" x14ac:dyDescent="0.2">
      <c r="E3" s="7"/>
      <c r="G3" s="7"/>
    </row>
    <row r="4" spans="2:21" x14ac:dyDescent="0.2">
      <c r="C4" s="9" t="s">
        <v>27</v>
      </c>
      <c r="D4" s="58">
        <v>22</v>
      </c>
      <c r="E4" s="43"/>
      <c r="F4" s="43"/>
      <c r="G4" s="43"/>
      <c r="H4" s="5"/>
      <c r="I4" s="5" t="s">
        <v>30</v>
      </c>
      <c r="K4" s="6"/>
    </row>
    <row r="5" spans="2:21" x14ac:dyDescent="0.2">
      <c r="C5" s="9" t="s">
        <v>26</v>
      </c>
      <c r="D5" s="58">
        <v>22</v>
      </c>
      <c r="E5" s="43"/>
      <c r="F5" s="43"/>
      <c r="G5" s="43"/>
      <c r="H5" s="6"/>
      <c r="I5" s="5">
        <v>5</v>
      </c>
      <c r="L5" s="46"/>
    </row>
    <row r="6" spans="2:21" x14ac:dyDescent="0.2">
      <c r="C6" s="5" t="s">
        <v>5</v>
      </c>
      <c r="D6" s="59">
        <f>350/D4</f>
        <v>15.909090909090908</v>
      </c>
      <c r="E6" s="47"/>
      <c r="F6" s="47"/>
      <c r="G6" s="47"/>
      <c r="H6" s="6"/>
      <c r="I6" s="6"/>
      <c r="L6" s="46"/>
    </row>
    <row r="7" spans="2:21" ht="6" customHeight="1" x14ac:dyDescent="0.2">
      <c r="D7" s="39"/>
      <c r="E7" s="9"/>
      <c r="F7" s="5"/>
      <c r="G7" s="6"/>
      <c r="H7" s="6"/>
      <c r="I7" s="6"/>
    </row>
    <row r="8" spans="2:21" x14ac:dyDescent="0.2">
      <c r="B8" s="51"/>
      <c r="C8" s="52"/>
      <c r="D8" s="51"/>
      <c r="E8" s="52"/>
      <c r="F8" s="52"/>
      <c r="G8" s="104" t="s">
        <v>0</v>
      </c>
      <c r="H8" s="104"/>
      <c r="I8" s="53" t="s">
        <v>1</v>
      </c>
      <c r="J8" s="52"/>
      <c r="L8" s="103" t="s">
        <v>34</v>
      </c>
    </row>
    <row r="9" spans="2:21" s="5" customFormat="1" ht="17.25" customHeight="1" x14ac:dyDescent="0.2">
      <c r="B9" s="54" t="s">
        <v>2</v>
      </c>
      <c r="C9" s="54" t="s">
        <v>3</v>
      </c>
      <c r="D9" s="54" t="s">
        <v>4</v>
      </c>
      <c r="E9" s="54" t="s">
        <v>5</v>
      </c>
      <c r="F9" s="54" t="s">
        <v>6</v>
      </c>
      <c r="G9" s="55">
        <v>45198</v>
      </c>
      <c r="H9" s="56" t="s">
        <v>7</v>
      </c>
      <c r="I9" s="56" t="s">
        <v>8</v>
      </c>
      <c r="J9" s="54" t="s">
        <v>9</v>
      </c>
      <c r="L9" s="103"/>
      <c r="N9" s="6"/>
      <c r="O9" s="6"/>
      <c r="P9" s="6"/>
      <c r="Q9" s="6"/>
      <c r="R9" s="6"/>
      <c r="S9" s="6"/>
      <c r="T9" s="6"/>
      <c r="U9" s="6"/>
    </row>
    <row r="10" spans="2:21" x14ac:dyDescent="0.2">
      <c r="B10" s="10" t="s">
        <v>29</v>
      </c>
      <c r="C10" s="10"/>
      <c r="D10" s="36">
        <v>1052</v>
      </c>
      <c r="E10" s="11">
        <f>$D$4*$D$6</f>
        <v>350</v>
      </c>
      <c r="F10" s="12">
        <f t="shared" ref="F10:F14" si="0">G10+H10</f>
        <v>194</v>
      </c>
      <c r="G10" s="86">
        <v>194</v>
      </c>
      <c r="H10" s="13">
        <f>G10/$D$5*($D$4-$D$5)</f>
        <v>0</v>
      </c>
      <c r="I10" s="13">
        <f t="shared" ref="I10:I14" si="1">G10/$D$5</f>
        <v>8.8181818181818183</v>
      </c>
      <c r="J10" s="14">
        <f t="shared" ref="J10:J11" si="2">F10/E10</f>
        <v>0.55428571428571427</v>
      </c>
      <c r="L10" s="45">
        <v>44998</v>
      </c>
    </row>
    <row r="11" spans="2:21" x14ac:dyDescent="0.2">
      <c r="B11" s="10"/>
      <c r="C11" s="10"/>
      <c r="D11" s="36">
        <v>1053</v>
      </c>
      <c r="E11" s="11">
        <f t="shared" ref="E11:E14" si="3">$D$4*$D$6</f>
        <v>350</v>
      </c>
      <c r="F11" s="12">
        <f t="shared" si="0"/>
        <v>389.25</v>
      </c>
      <c r="G11" s="86">
        <v>389.25</v>
      </c>
      <c r="H11" s="13">
        <f t="shared" ref="H11:H14" si="4">G11/$D$5*($D$4-$D$5)</f>
        <v>0</v>
      </c>
      <c r="I11" s="13">
        <f t="shared" si="1"/>
        <v>17.693181818181817</v>
      </c>
      <c r="J11" s="14">
        <f t="shared" si="2"/>
        <v>1.1121428571428571</v>
      </c>
      <c r="L11" s="45">
        <v>44994</v>
      </c>
    </row>
    <row r="12" spans="2:21" x14ac:dyDescent="0.2">
      <c r="B12" s="10"/>
      <c r="C12" s="10"/>
      <c r="D12" s="36">
        <v>1054</v>
      </c>
      <c r="E12" s="11">
        <f t="shared" si="3"/>
        <v>350</v>
      </c>
      <c r="F12" s="12">
        <f t="shared" si="0"/>
        <v>289.05</v>
      </c>
      <c r="G12" s="86">
        <v>289.05</v>
      </c>
      <c r="H12" s="13">
        <f t="shared" si="4"/>
        <v>0</v>
      </c>
      <c r="I12" s="13">
        <f t="shared" si="1"/>
        <v>13.138636363636364</v>
      </c>
      <c r="J12" s="14">
        <f>F12/E12</f>
        <v>0.82585714285714285</v>
      </c>
      <c r="L12" s="45">
        <v>45006</v>
      </c>
    </row>
    <row r="13" spans="2:21" x14ac:dyDescent="0.2">
      <c r="B13" s="10"/>
      <c r="C13" s="10"/>
      <c r="D13" s="36">
        <v>1055</v>
      </c>
      <c r="E13" s="11">
        <f t="shared" si="3"/>
        <v>350</v>
      </c>
      <c r="F13" s="12">
        <f t="shared" si="0"/>
        <v>289.25</v>
      </c>
      <c r="G13" s="86">
        <v>289.25</v>
      </c>
      <c r="H13" s="13">
        <f t="shared" si="4"/>
        <v>0</v>
      </c>
      <c r="I13" s="13">
        <f t="shared" si="1"/>
        <v>13.147727272727273</v>
      </c>
      <c r="J13" s="14">
        <f t="shared" ref="J13:J14" si="5">F13/E13</f>
        <v>0.8264285714285714</v>
      </c>
      <c r="L13" s="45">
        <v>45047</v>
      </c>
    </row>
    <row r="14" spans="2:21" x14ac:dyDescent="0.2">
      <c r="B14" s="10"/>
      <c r="C14" s="10"/>
      <c r="D14" s="36">
        <v>1056</v>
      </c>
      <c r="E14" s="11">
        <f t="shared" si="3"/>
        <v>350</v>
      </c>
      <c r="F14" s="12">
        <f t="shared" si="0"/>
        <v>250</v>
      </c>
      <c r="G14" s="86">
        <v>250</v>
      </c>
      <c r="H14" s="13">
        <f t="shared" si="4"/>
        <v>0</v>
      </c>
      <c r="I14" s="13">
        <f t="shared" si="1"/>
        <v>11.363636363636363</v>
      </c>
      <c r="J14" s="14">
        <f t="shared" si="5"/>
        <v>0.7142857142857143</v>
      </c>
      <c r="L14" s="45">
        <v>45049</v>
      </c>
    </row>
    <row r="15" spans="2:21" x14ac:dyDescent="0.2">
      <c r="B15" s="10"/>
      <c r="C15" s="10"/>
      <c r="D15" s="36"/>
      <c r="E15" s="11"/>
      <c r="F15" s="12"/>
      <c r="G15" s="13"/>
      <c r="H15" s="13"/>
      <c r="I15" s="13"/>
      <c r="J15" s="14"/>
    </row>
    <row r="16" spans="2:21" x14ac:dyDescent="0.2">
      <c r="B16" s="10"/>
      <c r="C16" s="10"/>
      <c r="D16" s="36"/>
      <c r="E16" s="11"/>
      <c r="F16" s="12"/>
      <c r="G16" s="13"/>
      <c r="H16" s="13"/>
      <c r="I16" s="13"/>
      <c r="J16" s="14"/>
    </row>
    <row r="17" spans="2:10" x14ac:dyDescent="0.2">
      <c r="B17" s="10"/>
      <c r="C17" s="10"/>
      <c r="D17" s="36"/>
      <c r="E17" s="11"/>
      <c r="F17" s="12"/>
      <c r="G17" s="13"/>
      <c r="H17" s="13"/>
      <c r="I17" s="13"/>
      <c r="J17" s="14"/>
    </row>
    <row r="18" spans="2:10" x14ac:dyDescent="0.2">
      <c r="B18" s="10"/>
      <c r="C18" s="10"/>
      <c r="D18" s="36"/>
      <c r="E18" s="11"/>
      <c r="F18" s="12"/>
      <c r="G18" s="13"/>
      <c r="H18" s="13"/>
      <c r="I18" s="13"/>
      <c r="J18" s="14"/>
    </row>
    <row r="19" spans="2:10" x14ac:dyDescent="0.2">
      <c r="B19" s="10"/>
      <c r="C19" s="10"/>
      <c r="D19" s="36"/>
      <c r="E19" s="11"/>
      <c r="F19" s="12"/>
      <c r="G19" s="13"/>
      <c r="H19" s="13"/>
      <c r="I19" s="13"/>
      <c r="J19" s="14"/>
    </row>
    <row r="20" spans="2:10" x14ac:dyDescent="0.2">
      <c r="B20" s="10"/>
      <c r="C20" s="10"/>
      <c r="D20" s="36"/>
      <c r="E20" s="11"/>
      <c r="F20" s="12"/>
      <c r="G20" s="13"/>
      <c r="H20" s="13"/>
      <c r="I20" s="13"/>
      <c r="J20" s="14"/>
    </row>
    <row r="21" spans="2:10" x14ac:dyDescent="0.2">
      <c r="B21" s="28"/>
      <c r="C21" s="28"/>
      <c r="D21" s="34" t="s">
        <v>10</v>
      </c>
      <c r="E21" s="29">
        <f>SUM(E10:E20)</f>
        <v>1750</v>
      </c>
      <c r="F21" s="29">
        <f>SUM(F10:F20)</f>
        <v>1411.55</v>
      </c>
      <c r="G21" s="30">
        <f>SUM(G10:G20)</f>
        <v>1411.55</v>
      </c>
      <c r="H21" s="30">
        <f>SUM(H10:H20)</f>
        <v>0</v>
      </c>
      <c r="I21" s="30">
        <f>G21/$D$5</f>
        <v>64.161363636363632</v>
      </c>
      <c r="J21" s="31">
        <f>F21/E21</f>
        <v>0.80659999999999998</v>
      </c>
    </row>
    <row r="22" spans="2:10" ht="15" thickBot="1" x14ac:dyDescent="0.25">
      <c r="G22" s="1"/>
      <c r="H22" s="1"/>
      <c r="I22" s="1"/>
    </row>
    <row r="23" spans="2:10" s="1" customFormat="1" ht="12.6" customHeight="1" x14ac:dyDescent="0.2">
      <c r="C23" s="15" t="s">
        <v>11</v>
      </c>
      <c r="D23" s="16" t="s">
        <v>12</v>
      </c>
      <c r="E23" s="16" t="s">
        <v>13</v>
      </c>
      <c r="F23" s="17"/>
      <c r="G23" s="18"/>
      <c r="H23" s="19"/>
      <c r="I23" s="20"/>
    </row>
    <row r="24" spans="2:10" s="1" customFormat="1" ht="19.899999999999999" customHeight="1" x14ac:dyDescent="0.2">
      <c r="C24" s="21" t="s">
        <v>14</v>
      </c>
      <c r="D24" s="22">
        <f>SUM(E10:E20)</f>
        <v>1750</v>
      </c>
      <c r="E24" s="22"/>
      <c r="F24" s="3"/>
      <c r="G24" s="96" t="s">
        <v>15</v>
      </c>
      <c r="H24" s="97"/>
      <c r="I24" s="33">
        <f>E27/D24</f>
        <v>0.80659999999999998</v>
      </c>
    </row>
    <row r="25" spans="2:10" s="1" customFormat="1" ht="19.899999999999999" customHeight="1" x14ac:dyDescent="0.2">
      <c r="C25" s="21" t="s">
        <v>16</v>
      </c>
      <c r="D25" s="22"/>
      <c r="E25" s="22">
        <f>SUM(G10:G20)</f>
        <v>1411.55</v>
      </c>
      <c r="F25" s="3"/>
      <c r="G25" s="96" t="s">
        <v>17</v>
      </c>
      <c r="H25" s="97"/>
      <c r="I25" s="23">
        <v>5</v>
      </c>
    </row>
    <row r="26" spans="2:10" s="1" customFormat="1" ht="6" customHeight="1" x14ac:dyDescent="0.2">
      <c r="C26" s="21" t="s">
        <v>7</v>
      </c>
      <c r="D26" s="22"/>
      <c r="E26" s="22">
        <f>H21</f>
        <v>0</v>
      </c>
      <c r="F26" s="3"/>
      <c r="G26" s="24"/>
      <c r="H26" s="32"/>
      <c r="I26" s="23"/>
    </row>
    <row r="27" spans="2:10" s="1" customFormat="1" ht="8.4499999999999993" customHeight="1" x14ac:dyDescent="0.2">
      <c r="C27" s="25"/>
      <c r="D27" s="25"/>
      <c r="E27" s="26">
        <f>E26+E25</f>
        <v>1411.55</v>
      </c>
      <c r="G27" s="96" t="s">
        <v>18</v>
      </c>
      <c r="H27" s="97"/>
      <c r="I27" s="102">
        <f>COUNTIF($J$10:$J$20,"&lt;80%")</f>
        <v>2</v>
      </c>
    </row>
    <row r="28" spans="2:10" s="1" customFormat="1" ht="19.899999999999999" customHeight="1" x14ac:dyDescent="0.2">
      <c r="F28" s="4"/>
      <c r="G28" s="96"/>
      <c r="H28" s="97"/>
      <c r="I28" s="102"/>
    </row>
    <row r="29" spans="2:10" s="1" customFormat="1" ht="19.899999999999999" customHeight="1" x14ac:dyDescent="0.2">
      <c r="G29" s="96" t="s">
        <v>19</v>
      </c>
      <c r="H29" s="97"/>
      <c r="I29" s="35">
        <f>$E$25/$I$25/D5</f>
        <v>12.832272727272727</v>
      </c>
    </row>
    <row r="30" spans="2:10" s="1" customFormat="1" ht="19.899999999999999" customHeight="1" x14ac:dyDescent="0.2">
      <c r="G30" s="96" t="s">
        <v>20</v>
      </c>
      <c r="H30" s="97"/>
      <c r="I30" s="35">
        <f>MAX(I10:I20)</f>
        <v>17.693181818181817</v>
      </c>
    </row>
    <row r="31" spans="2:10" s="1" customFormat="1" ht="31.5" customHeight="1" x14ac:dyDescent="0.2">
      <c r="G31" s="96" t="s">
        <v>24</v>
      </c>
      <c r="H31" s="97"/>
      <c r="I31" s="35" t="str">
        <f>IF(OR(I24&gt;=100%,D4=D5),"",(E21-G21)/NETWORKDAYS(G9+1,DATE(2022,MONTH(G9)+1,1)-1,J44:J47)/I5)</f>
        <v/>
      </c>
    </row>
    <row r="32" spans="2:10" s="1" customFormat="1" ht="12.6" customHeight="1" thickBot="1" x14ac:dyDescent="0.25">
      <c r="G32" s="98"/>
      <c r="H32" s="99"/>
      <c r="I32" s="27"/>
    </row>
    <row r="33" spans="2:10" s="1" customFormat="1" ht="8.4499999999999993" customHeight="1" x14ac:dyDescent="0.2"/>
    <row r="34" spans="2:10" s="1" customFormat="1" ht="13.9" customHeight="1" x14ac:dyDescent="0.2">
      <c r="B34" s="40"/>
      <c r="C34" s="40"/>
      <c r="D34" s="40"/>
      <c r="E34" s="40"/>
    </row>
    <row r="35" spans="2:10" s="1" customFormat="1" ht="7.15" customHeight="1" x14ac:dyDescent="0.2">
      <c r="B35" s="40"/>
      <c r="C35" s="40"/>
      <c r="D35" s="40"/>
      <c r="E35" s="40"/>
    </row>
    <row r="36" spans="2:10" s="1" customFormat="1" ht="15" x14ac:dyDescent="0.25">
      <c r="B36" s="40"/>
      <c r="C36" s="90" t="s">
        <v>21</v>
      </c>
      <c r="D36" s="90" t="s">
        <v>32</v>
      </c>
      <c r="E36" s="90" t="s">
        <v>22</v>
      </c>
      <c r="F36" s="2"/>
    </row>
    <row r="37" spans="2:10" s="1" customFormat="1" ht="15" x14ac:dyDescent="0.25">
      <c r="B37" s="40"/>
      <c r="C37" s="91">
        <v>1052</v>
      </c>
      <c r="D37" s="92">
        <v>350</v>
      </c>
      <c r="E37" s="92">
        <v>194</v>
      </c>
    </row>
    <row r="38" spans="2:10" s="1" customFormat="1" ht="15" x14ac:dyDescent="0.25">
      <c r="B38" s="40"/>
      <c r="C38" s="91">
        <v>1053</v>
      </c>
      <c r="D38" s="92">
        <v>350</v>
      </c>
      <c r="E38" s="92">
        <v>389.25</v>
      </c>
    </row>
    <row r="39" spans="2:10" s="1" customFormat="1" ht="15" x14ac:dyDescent="0.25">
      <c r="B39" s="40"/>
      <c r="C39" s="91">
        <v>1054</v>
      </c>
      <c r="D39" s="92">
        <v>350</v>
      </c>
      <c r="E39" s="92">
        <v>289.05</v>
      </c>
    </row>
    <row r="40" spans="2:10" s="1" customFormat="1" ht="15" x14ac:dyDescent="0.25">
      <c r="B40" s="40"/>
      <c r="C40" s="91">
        <v>1055</v>
      </c>
      <c r="D40" s="92">
        <v>350</v>
      </c>
      <c r="E40" s="92">
        <v>289.25</v>
      </c>
      <c r="G40" s="8"/>
      <c r="H40" s="8"/>
      <c r="I40" s="8"/>
    </row>
    <row r="41" spans="2:10" s="1" customFormat="1" ht="15" x14ac:dyDescent="0.25">
      <c r="B41" s="40"/>
      <c r="C41" s="91">
        <v>1056</v>
      </c>
      <c r="D41" s="92">
        <v>350</v>
      </c>
      <c r="E41" s="92">
        <v>250</v>
      </c>
      <c r="G41" s="8"/>
      <c r="H41" s="8"/>
      <c r="I41" s="8"/>
    </row>
    <row r="42" spans="2:10" ht="15" x14ac:dyDescent="0.25">
      <c r="B42" s="42"/>
      <c r="C42" s="91" t="s">
        <v>23</v>
      </c>
      <c r="D42" s="92">
        <v>1750</v>
      </c>
      <c r="E42" s="92">
        <v>1411.55</v>
      </c>
    </row>
    <row r="43" spans="2:10" ht="15" x14ac:dyDescent="0.25">
      <c r="B43" s="42"/>
      <c r="C43"/>
      <c r="D43"/>
      <c r="E43"/>
      <c r="J43" s="37" t="s">
        <v>25</v>
      </c>
    </row>
    <row r="44" spans="2:10" ht="15" x14ac:dyDescent="0.25">
      <c r="B44" s="42"/>
      <c r="C44"/>
      <c r="D44"/>
      <c r="E44"/>
      <c r="J44" s="38">
        <v>44811</v>
      </c>
    </row>
    <row r="45" spans="2:10" ht="15" x14ac:dyDescent="0.25">
      <c r="B45" s="42"/>
      <c r="C45"/>
      <c r="D45"/>
      <c r="E45"/>
      <c r="J45" s="38">
        <v>44846</v>
      </c>
    </row>
    <row r="46" spans="2:10" ht="15" x14ac:dyDescent="0.25">
      <c r="B46" s="42"/>
      <c r="C46"/>
      <c r="D46"/>
      <c r="E46"/>
      <c r="J46" s="38">
        <v>44867</v>
      </c>
    </row>
    <row r="47" spans="2:10" ht="15" hidden="1" x14ac:dyDescent="0.25">
      <c r="B47" s="42"/>
      <c r="C47"/>
      <c r="D47"/>
      <c r="E47"/>
      <c r="J47" s="38">
        <v>44879</v>
      </c>
    </row>
    <row r="48" spans="2:10" ht="15" hidden="1" x14ac:dyDescent="0.25">
      <c r="B48" s="42"/>
      <c r="C48"/>
      <c r="D48"/>
      <c r="E48"/>
    </row>
    <row r="49" spans="2:9" ht="15" x14ac:dyDescent="0.25">
      <c r="B49" s="42"/>
      <c r="C49" s="41"/>
      <c r="D49" s="41"/>
      <c r="E49" s="41"/>
    </row>
    <row r="50" spans="2:9" ht="15" x14ac:dyDescent="0.25">
      <c r="B50" s="42"/>
      <c r="C50" s="41"/>
      <c r="D50" s="41"/>
      <c r="E50" s="41"/>
    </row>
    <row r="51" spans="2:9" x14ac:dyDescent="0.2">
      <c r="I51" s="57"/>
    </row>
    <row r="52" spans="2:9" x14ac:dyDescent="0.2"/>
    <row r="53" spans="2:9" x14ac:dyDescent="0.2"/>
    <row r="54" spans="2:9" x14ac:dyDescent="0.2"/>
    <row r="55" spans="2:9" x14ac:dyDescent="0.2"/>
    <row r="56" spans="2:9" x14ac:dyDescent="0.2"/>
    <row r="57" spans="2:9" x14ac:dyDescent="0.2"/>
    <row r="58" spans="2:9" x14ac:dyDescent="0.2"/>
    <row r="59" spans="2:9" x14ac:dyDescent="0.2"/>
    <row r="60" spans="2:9" x14ac:dyDescent="0.2"/>
    <row r="61" spans="2:9" x14ac:dyDescent="0.2"/>
    <row r="62" spans="2:9" x14ac:dyDescent="0.2"/>
    <row r="63" spans="2:9" x14ac:dyDescent="0.2"/>
    <row r="64" spans="2:9" x14ac:dyDescent="0.2"/>
    <row r="65" x14ac:dyDescent="0.2"/>
    <row r="66" x14ac:dyDescent="0.2"/>
  </sheetData>
  <autoFilter ref="B9:J9" xr:uid="{00000000-0001-0000-0000-000000000000}"/>
  <mergeCells count="11">
    <mergeCell ref="L8:L9"/>
    <mergeCell ref="G24:H24"/>
    <mergeCell ref="G25:H25"/>
    <mergeCell ref="G27:H28"/>
    <mergeCell ref="I27:I28"/>
    <mergeCell ref="G29:H29"/>
    <mergeCell ref="G30:H30"/>
    <mergeCell ref="G31:H31"/>
    <mergeCell ref="G32:H32"/>
    <mergeCell ref="B2:J2"/>
    <mergeCell ref="G8:H8"/>
  </mergeCells>
  <conditionalFormatting sqref="D12:D16">
    <cfRule type="duplicateValues" dxfId="31" priority="7"/>
  </conditionalFormatting>
  <conditionalFormatting sqref="D17:D19">
    <cfRule type="duplicateValues" dxfId="30" priority="1"/>
  </conditionalFormatting>
  <conditionalFormatting sqref="D21">
    <cfRule type="duplicateValues" dxfId="29" priority="3"/>
  </conditionalFormatting>
  <conditionalFormatting sqref="D51:D1048576 D22 D20 D6:D12">
    <cfRule type="duplicateValues" dxfId="28" priority="9"/>
  </conditionalFormatting>
  <conditionalFormatting sqref="I24">
    <cfRule type="iconSet" priority="5">
      <iconSet>
        <cfvo type="percent" val="0"/>
        <cfvo type="num" val="0.8"/>
        <cfvo type="num" val="1"/>
      </iconSet>
    </cfRule>
  </conditionalFormatting>
  <conditionalFormatting sqref="J12:J16">
    <cfRule type="iconSet" priority="8">
      <iconSet>
        <cfvo type="percent" val="0"/>
        <cfvo type="num" val="0.8"/>
        <cfvo type="num" val="1"/>
      </iconSet>
    </cfRule>
  </conditionalFormatting>
  <conditionalFormatting sqref="J17:J19">
    <cfRule type="iconSet" priority="2">
      <iconSet>
        <cfvo type="percent" val="0"/>
        <cfvo type="num" val="0.8"/>
        <cfvo type="num" val="1"/>
      </iconSet>
    </cfRule>
  </conditionalFormatting>
  <conditionalFormatting sqref="J20 J10:J14">
    <cfRule type="iconSet" priority="6">
      <iconSet>
        <cfvo type="percent" val="0"/>
        <cfvo type="num" val="0.8"/>
        <cfvo type="num" val="1"/>
      </iconSet>
    </cfRule>
  </conditionalFormatting>
  <conditionalFormatting sqref="J21">
    <cfRule type="iconSet" priority="4">
      <iconSet>
        <cfvo type="percent" val="0"/>
        <cfvo type="num" val="0.8"/>
        <cfvo type="num" val="1"/>
      </iconSet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CFCDC-4366-4297-B227-8E8A423A5B01}">
  <sheetPr>
    <tabColor rgb="FFFFFF00"/>
    <pageSetUpPr fitToPage="1"/>
  </sheetPr>
  <dimension ref="A1:V66"/>
  <sheetViews>
    <sheetView showGridLines="0" zoomScale="90" zoomScaleNormal="90" workbookViewId="0">
      <pane ySplit="2" topLeftCell="A6" activePane="bottomLeft" state="frozen"/>
      <selection pane="bottomLeft" activeCell="I51" sqref="I51"/>
    </sheetView>
  </sheetViews>
  <sheetFormatPr defaultColWidth="0" defaultRowHeight="12.75" customHeight="1" zeroHeight="1" x14ac:dyDescent="0.2"/>
  <cols>
    <col min="1" max="1" width="1.7109375" style="6" customWidth="1"/>
    <col min="2" max="2" width="13.140625" style="6" bestFit="1" customWidth="1"/>
    <col min="3" max="3" width="17.7109375" style="5" bestFit="1" customWidth="1"/>
    <col min="4" max="4" width="13.28515625" style="6" bestFit="1" customWidth="1"/>
    <col min="5" max="5" width="10.7109375" style="5" bestFit="1" customWidth="1"/>
    <col min="6" max="6" width="14.28515625" style="7" customWidth="1"/>
    <col min="7" max="9" width="14.28515625" style="8" customWidth="1"/>
    <col min="10" max="10" width="14.140625" style="5" bestFit="1" customWidth="1"/>
    <col min="11" max="11" width="2.85546875" style="5" customWidth="1"/>
    <col min="12" max="12" width="11.140625" style="6" customWidth="1"/>
    <col min="13" max="13" width="8.85546875" style="6" hidden="1" customWidth="1"/>
    <col min="14" max="14" width="11.28515625" style="6" hidden="1" customWidth="1"/>
    <col min="15" max="15" width="10.7109375" style="6" hidden="1" customWidth="1"/>
    <col min="16" max="16" width="13.5703125" style="6" hidden="1" customWidth="1"/>
    <col min="17" max="17" width="14.140625" style="6" hidden="1" customWidth="1"/>
    <col min="18" max="18" width="13.140625" style="6" hidden="1" customWidth="1"/>
    <col min="19" max="20" width="14.7109375" style="6" hidden="1" customWidth="1"/>
    <col min="21" max="21" width="15.5703125" style="6" hidden="1" customWidth="1"/>
    <col min="22" max="22" width="11" style="6" hidden="1" customWidth="1"/>
    <col min="23" max="16384" width="8.85546875" style="6" hidden="1"/>
  </cols>
  <sheetData>
    <row r="1" spans="2:21" ht="6" customHeight="1" x14ac:dyDescent="0.2"/>
    <row r="2" spans="2:21" ht="16.5" thickBot="1" x14ac:dyDescent="0.3">
      <c r="B2" s="100" t="s">
        <v>41</v>
      </c>
      <c r="C2" s="100"/>
      <c r="D2" s="100"/>
      <c r="E2" s="100"/>
      <c r="F2" s="100"/>
      <c r="G2" s="100"/>
      <c r="H2" s="100"/>
      <c r="I2" s="100"/>
      <c r="J2" s="100"/>
    </row>
    <row r="3" spans="2:21" x14ac:dyDescent="0.2">
      <c r="E3" s="7"/>
      <c r="G3" s="7"/>
    </row>
    <row r="4" spans="2:21" x14ac:dyDescent="0.2">
      <c r="C4" s="9" t="s">
        <v>27</v>
      </c>
      <c r="D4" s="58">
        <v>23</v>
      </c>
      <c r="E4" s="43"/>
      <c r="F4" s="43"/>
      <c r="G4" s="43"/>
      <c r="H4" s="5"/>
      <c r="I4" s="5" t="s">
        <v>30</v>
      </c>
      <c r="K4" s="6"/>
    </row>
    <row r="5" spans="2:21" x14ac:dyDescent="0.2">
      <c r="C5" s="9" t="s">
        <v>26</v>
      </c>
      <c r="D5" s="58">
        <v>23</v>
      </c>
      <c r="E5" s="43"/>
      <c r="F5" s="43"/>
      <c r="G5" s="43"/>
      <c r="H5" s="6"/>
      <c r="I5" s="5">
        <v>5</v>
      </c>
      <c r="L5" s="46"/>
    </row>
    <row r="6" spans="2:21" x14ac:dyDescent="0.2">
      <c r="C6" s="5" t="s">
        <v>5</v>
      </c>
      <c r="D6" s="59">
        <f>350/D4</f>
        <v>15.217391304347826</v>
      </c>
      <c r="E6" s="47"/>
      <c r="F6" s="47"/>
      <c r="G6" s="47"/>
      <c r="H6" s="6"/>
      <c r="I6" s="6"/>
      <c r="L6" s="46"/>
    </row>
    <row r="7" spans="2:21" ht="6" customHeight="1" x14ac:dyDescent="0.2">
      <c r="D7" s="39"/>
      <c r="E7" s="9"/>
      <c r="F7" s="5"/>
      <c r="G7" s="6"/>
      <c r="H7" s="6"/>
      <c r="I7" s="6"/>
    </row>
    <row r="8" spans="2:21" x14ac:dyDescent="0.2">
      <c r="B8" s="51"/>
      <c r="C8" s="52"/>
      <c r="D8" s="51"/>
      <c r="E8" s="52"/>
      <c r="F8" s="52"/>
      <c r="G8" s="104" t="s">
        <v>0</v>
      </c>
      <c r="H8" s="104"/>
      <c r="I8" s="53" t="s">
        <v>1</v>
      </c>
      <c r="J8" s="52"/>
      <c r="L8" s="103" t="s">
        <v>34</v>
      </c>
    </row>
    <row r="9" spans="2:21" s="5" customFormat="1" ht="17.25" customHeight="1" x14ac:dyDescent="0.2">
      <c r="B9" s="54" t="s">
        <v>2</v>
      </c>
      <c r="C9" s="54" t="s">
        <v>3</v>
      </c>
      <c r="D9" s="54" t="s">
        <v>4</v>
      </c>
      <c r="E9" s="54" t="s">
        <v>5</v>
      </c>
      <c r="F9" s="54" t="s">
        <v>6</v>
      </c>
      <c r="G9" s="55">
        <v>45230</v>
      </c>
      <c r="H9" s="56" t="s">
        <v>7</v>
      </c>
      <c r="I9" s="56" t="s">
        <v>8</v>
      </c>
      <c r="J9" s="54" t="s">
        <v>9</v>
      </c>
      <c r="L9" s="103"/>
      <c r="N9" s="6"/>
      <c r="O9" s="6"/>
      <c r="P9" s="6"/>
      <c r="Q9" s="6"/>
      <c r="R9" s="6"/>
      <c r="S9" s="6"/>
      <c r="T9" s="6"/>
      <c r="U9" s="6"/>
    </row>
    <row r="10" spans="2:21" x14ac:dyDescent="0.2">
      <c r="B10" s="10" t="s">
        <v>29</v>
      </c>
      <c r="C10" s="10"/>
      <c r="D10" s="36">
        <v>1052</v>
      </c>
      <c r="E10" s="11">
        <f>$D$4*$D$6</f>
        <v>350</v>
      </c>
      <c r="F10" s="12">
        <f t="shared" ref="F10:F14" si="0">G10+H10</f>
        <v>327.60000000000002</v>
      </c>
      <c r="G10" s="86">
        <v>327.60000000000002</v>
      </c>
      <c r="H10" s="13">
        <f>G10/$D$5*($D$4-$D$5)</f>
        <v>0</v>
      </c>
      <c r="I10" s="13">
        <f t="shared" ref="I10:I14" si="1">G10/$D$5</f>
        <v>14.243478260869566</v>
      </c>
      <c r="J10" s="14">
        <f t="shared" ref="J10:J11" si="2">F10/E10</f>
        <v>0.93600000000000005</v>
      </c>
      <c r="L10" s="45">
        <v>44998</v>
      </c>
    </row>
    <row r="11" spans="2:21" x14ac:dyDescent="0.2">
      <c r="B11" s="10"/>
      <c r="C11" s="10"/>
      <c r="D11" s="36">
        <v>1053</v>
      </c>
      <c r="E11" s="11">
        <f t="shared" ref="E11:E14" si="3">$D$4*$D$6</f>
        <v>350</v>
      </c>
      <c r="F11" s="12">
        <f t="shared" si="0"/>
        <v>320.39999999999998</v>
      </c>
      <c r="G11" s="86">
        <v>320.39999999999998</v>
      </c>
      <c r="H11" s="13">
        <f t="shared" ref="H11:H14" si="4">G11/$D$5*($D$4-$D$5)</f>
        <v>0</v>
      </c>
      <c r="I11" s="13">
        <f t="shared" si="1"/>
        <v>13.930434782608694</v>
      </c>
      <c r="J11" s="14">
        <f t="shared" si="2"/>
        <v>0.91542857142857137</v>
      </c>
      <c r="L11" s="45">
        <v>44994</v>
      </c>
    </row>
    <row r="12" spans="2:21" x14ac:dyDescent="0.2">
      <c r="B12" s="10"/>
      <c r="C12" s="10"/>
      <c r="D12" s="36">
        <v>1054</v>
      </c>
      <c r="E12" s="11">
        <f t="shared" si="3"/>
        <v>350</v>
      </c>
      <c r="F12" s="12">
        <f t="shared" si="0"/>
        <v>356.85</v>
      </c>
      <c r="G12" s="86">
        <v>356.85</v>
      </c>
      <c r="H12" s="13">
        <f t="shared" si="4"/>
        <v>0</v>
      </c>
      <c r="I12" s="13">
        <f t="shared" si="1"/>
        <v>15.515217391304349</v>
      </c>
      <c r="J12" s="14">
        <f>F12/E12</f>
        <v>1.0195714285714286</v>
      </c>
      <c r="L12" s="45">
        <v>45006</v>
      </c>
    </row>
    <row r="13" spans="2:21" x14ac:dyDescent="0.2">
      <c r="B13" s="10"/>
      <c r="C13" s="10"/>
      <c r="D13" s="36">
        <v>1055</v>
      </c>
      <c r="E13" s="11">
        <f t="shared" si="3"/>
        <v>350</v>
      </c>
      <c r="F13" s="12">
        <f t="shared" si="0"/>
        <v>489.6</v>
      </c>
      <c r="G13" s="86">
        <v>489.6</v>
      </c>
      <c r="H13" s="13">
        <f t="shared" si="4"/>
        <v>0</v>
      </c>
      <c r="I13" s="13">
        <f t="shared" si="1"/>
        <v>21.286956521739132</v>
      </c>
      <c r="J13" s="14">
        <f t="shared" ref="J13:J14" si="5">F13/E13</f>
        <v>1.398857142857143</v>
      </c>
      <c r="L13" s="45">
        <v>45047</v>
      </c>
    </row>
    <row r="14" spans="2:21" x14ac:dyDescent="0.2">
      <c r="B14" s="10"/>
      <c r="C14" s="10"/>
      <c r="D14" s="36">
        <v>1056</v>
      </c>
      <c r="E14" s="11">
        <f t="shared" si="3"/>
        <v>350</v>
      </c>
      <c r="F14" s="12">
        <f t="shared" si="0"/>
        <v>303.64999999999998</v>
      </c>
      <c r="G14" s="86">
        <v>303.64999999999998</v>
      </c>
      <c r="H14" s="13">
        <f t="shared" si="4"/>
        <v>0</v>
      </c>
      <c r="I14" s="13">
        <f t="shared" si="1"/>
        <v>13.202173913043477</v>
      </c>
      <c r="J14" s="14">
        <f t="shared" si="5"/>
        <v>0.86757142857142855</v>
      </c>
      <c r="L14" s="45">
        <v>45049</v>
      </c>
    </row>
    <row r="15" spans="2:21" x14ac:dyDescent="0.2">
      <c r="B15" s="10"/>
      <c r="C15" s="10"/>
      <c r="D15" s="36"/>
      <c r="E15" s="11"/>
      <c r="F15" s="12"/>
      <c r="G15" s="13"/>
      <c r="H15" s="13"/>
      <c r="I15" s="13"/>
      <c r="J15" s="14"/>
    </row>
    <row r="16" spans="2:21" x14ac:dyDescent="0.2">
      <c r="B16" s="10"/>
      <c r="C16" s="10"/>
      <c r="D16" s="36"/>
      <c r="E16" s="11"/>
      <c r="F16" s="12"/>
      <c r="G16" s="13"/>
      <c r="H16" s="13"/>
      <c r="I16" s="13"/>
      <c r="J16" s="14"/>
    </row>
    <row r="17" spans="2:10" x14ac:dyDescent="0.2">
      <c r="B17" s="10"/>
      <c r="C17" s="10"/>
      <c r="D17" s="36"/>
      <c r="E17" s="11"/>
      <c r="F17" s="12"/>
      <c r="G17" s="13"/>
      <c r="H17" s="13"/>
      <c r="I17" s="13"/>
      <c r="J17" s="14"/>
    </row>
    <row r="18" spans="2:10" x14ac:dyDescent="0.2">
      <c r="B18" s="10"/>
      <c r="C18" s="10"/>
      <c r="D18" s="36"/>
      <c r="E18" s="11"/>
      <c r="F18" s="12"/>
      <c r="G18" s="13"/>
      <c r="H18" s="13"/>
      <c r="I18" s="13"/>
      <c r="J18" s="14"/>
    </row>
    <row r="19" spans="2:10" x14ac:dyDescent="0.2">
      <c r="B19" s="10"/>
      <c r="C19" s="10"/>
      <c r="D19" s="36"/>
      <c r="E19" s="11"/>
      <c r="F19" s="12"/>
      <c r="G19" s="13"/>
      <c r="H19" s="13"/>
      <c r="I19" s="13"/>
      <c r="J19" s="14"/>
    </row>
    <row r="20" spans="2:10" x14ac:dyDescent="0.2">
      <c r="B20" s="10"/>
      <c r="C20" s="10"/>
      <c r="D20" s="36"/>
      <c r="E20" s="11"/>
      <c r="F20" s="12"/>
      <c r="G20" s="13"/>
      <c r="H20" s="13"/>
      <c r="I20" s="13"/>
      <c r="J20" s="14"/>
    </row>
    <row r="21" spans="2:10" x14ac:dyDescent="0.2">
      <c r="B21" s="28"/>
      <c r="C21" s="28"/>
      <c r="D21" s="34" t="s">
        <v>10</v>
      </c>
      <c r="E21" s="29">
        <f>SUM(E10:E20)</f>
        <v>1750</v>
      </c>
      <c r="F21" s="29">
        <f>SUM(F10:F20)</f>
        <v>1798.1</v>
      </c>
      <c r="G21" s="30">
        <f>SUM(G10:G20)</f>
        <v>1798.1</v>
      </c>
      <c r="H21" s="30">
        <f>SUM(H10:H20)</f>
        <v>0</v>
      </c>
      <c r="I21" s="30">
        <f>G21/$D$5</f>
        <v>78.178260869565207</v>
      </c>
      <c r="J21" s="31">
        <f>F21/E21</f>
        <v>1.0274857142857143</v>
      </c>
    </row>
    <row r="22" spans="2:10" ht="15" thickBot="1" x14ac:dyDescent="0.25">
      <c r="G22" s="1"/>
      <c r="H22" s="1"/>
      <c r="I22" s="1"/>
    </row>
    <row r="23" spans="2:10" s="1" customFormat="1" ht="8.25" customHeight="1" x14ac:dyDescent="0.2">
      <c r="C23" s="15" t="s">
        <v>11</v>
      </c>
      <c r="D23" s="16" t="s">
        <v>12</v>
      </c>
      <c r="E23" s="16" t="s">
        <v>13</v>
      </c>
      <c r="F23" s="17"/>
      <c r="G23" s="18"/>
      <c r="H23" s="19"/>
      <c r="I23" s="20"/>
    </row>
    <row r="24" spans="2:10" s="1" customFormat="1" ht="30.75" customHeight="1" x14ac:dyDescent="0.2">
      <c r="C24" s="21" t="s">
        <v>14</v>
      </c>
      <c r="D24" s="22">
        <f>SUM(E10:E20)</f>
        <v>1750</v>
      </c>
      <c r="E24" s="22"/>
      <c r="F24" s="3"/>
      <c r="G24" s="96" t="s">
        <v>15</v>
      </c>
      <c r="H24" s="97"/>
      <c r="I24" s="33">
        <f>E27/D24</f>
        <v>1.0274857142857143</v>
      </c>
    </row>
    <row r="25" spans="2:10" s="1" customFormat="1" ht="19.899999999999999" customHeight="1" x14ac:dyDescent="0.2">
      <c r="C25" s="21" t="s">
        <v>16</v>
      </c>
      <c r="D25" s="22"/>
      <c r="E25" s="22">
        <f>SUM(G10:G20)</f>
        <v>1798.1</v>
      </c>
      <c r="F25" s="3"/>
      <c r="G25" s="96" t="s">
        <v>17</v>
      </c>
      <c r="H25" s="97"/>
      <c r="I25" s="23">
        <v>5</v>
      </c>
    </row>
    <row r="26" spans="2:10" s="1" customFormat="1" ht="6" customHeight="1" x14ac:dyDescent="0.2">
      <c r="C26" s="21" t="s">
        <v>7</v>
      </c>
      <c r="D26" s="22"/>
      <c r="E26" s="22">
        <f>H21</f>
        <v>0</v>
      </c>
      <c r="F26" s="3"/>
      <c r="G26" s="24"/>
      <c r="H26" s="32"/>
      <c r="I26" s="23"/>
    </row>
    <row r="27" spans="2:10" s="1" customFormat="1" ht="8.4499999999999993" customHeight="1" x14ac:dyDescent="0.2">
      <c r="C27" s="25"/>
      <c r="D27" s="25"/>
      <c r="E27" s="26">
        <f>E26+E25</f>
        <v>1798.1</v>
      </c>
      <c r="G27" s="96" t="s">
        <v>18</v>
      </c>
      <c r="H27" s="97"/>
      <c r="I27" s="102">
        <f>COUNTIF($J$10:$J$20,"&lt;80%")</f>
        <v>0</v>
      </c>
    </row>
    <row r="28" spans="2:10" s="1" customFormat="1" ht="19.899999999999999" customHeight="1" x14ac:dyDescent="0.2">
      <c r="F28" s="4"/>
      <c r="G28" s="96"/>
      <c r="H28" s="97"/>
      <c r="I28" s="102"/>
    </row>
    <row r="29" spans="2:10" s="1" customFormat="1" ht="19.899999999999999" customHeight="1" x14ac:dyDescent="0.2">
      <c r="G29" s="96" t="s">
        <v>19</v>
      </c>
      <c r="H29" s="97"/>
      <c r="I29" s="35">
        <f>$E$25/$I$25/D5</f>
        <v>15.635652173913044</v>
      </c>
    </row>
    <row r="30" spans="2:10" s="1" customFormat="1" ht="19.899999999999999" customHeight="1" x14ac:dyDescent="0.2">
      <c r="G30" s="96" t="s">
        <v>20</v>
      </c>
      <c r="H30" s="97"/>
      <c r="I30" s="35">
        <f>MAX(I10:I20)</f>
        <v>21.286956521739132</v>
      </c>
    </row>
    <row r="31" spans="2:10" s="1" customFormat="1" ht="49.5" customHeight="1" x14ac:dyDescent="0.2">
      <c r="G31" s="96" t="s">
        <v>24</v>
      </c>
      <c r="H31" s="97"/>
      <c r="I31" s="35" t="str">
        <f>IF(OR(I24&gt;=100%,D4=D5),"",(E21-G21)/NETWORKDAYS(G9+1,DATE(2022,MONTH(G9)+1,1)-1,J44:J47)/I5)</f>
        <v/>
      </c>
    </row>
    <row r="32" spans="2:10" s="1" customFormat="1" ht="12.6" customHeight="1" thickBot="1" x14ac:dyDescent="0.25">
      <c r="G32" s="98"/>
      <c r="H32" s="99"/>
      <c r="I32" s="27"/>
    </row>
    <row r="33" spans="2:10" s="1" customFormat="1" ht="8.4499999999999993" customHeight="1" x14ac:dyDescent="0.2"/>
    <row r="34" spans="2:10" s="1" customFormat="1" ht="13.9" customHeight="1" x14ac:dyDescent="0.2">
      <c r="B34" s="40"/>
      <c r="C34" s="40"/>
      <c r="D34" s="40"/>
      <c r="E34" s="40"/>
    </row>
    <row r="35" spans="2:10" s="1" customFormat="1" ht="7.15" customHeight="1" x14ac:dyDescent="0.2">
      <c r="B35" s="40"/>
      <c r="C35" s="40"/>
      <c r="D35" s="40"/>
      <c r="E35" s="40"/>
    </row>
    <row r="36" spans="2:10" s="1" customFormat="1" ht="15" x14ac:dyDescent="0.25">
      <c r="B36" s="40"/>
      <c r="C36" s="93" t="s">
        <v>21</v>
      </c>
      <c r="D36" s="93" t="s">
        <v>32</v>
      </c>
      <c r="E36" s="93" t="s">
        <v>22</v>
      </c>
      <c r="F36" s="2"/>
    </row>
    <row r="37" spans="2:10" s="1" customFormat="1" ht="15" x14ac:dyDescent="0.25">
      <c r="B37" s="40"/>
      <c r="C37" s="94">
        <v>1052</v>
      </c>
      <c r="D37" s="95">
        <v>350</v>
      </c>
      <c r="E37" s="95">
        <v>327.60000000000002</v>
      </c>
    </row>
    <row r="38" spans="2:10" s="1" customFormat="1" ht="15" x14ac:dyDescent="0.25">
      <c r="B38" s="40"/>
      <c r="C38" s="94">
        <v>1053</v>
      </c>
      <c r="D38" s="95">
        <v>350</v>
      </c>
      <c r="E38" s="95">
        <v>320.39999999999998</v>
      </c>
    </row>
    <row r="39" spans="2:10" s="1" customFormat="1" ht="15" x14ac:dyDescent="0.25">
      <c r="B39" s="40"/>
      <c r="C39" s="94">
        <v>1054</v>
      </c>
      <c r="D39" s="95">
        <v>350</v>
      </c>
      <c r="E39" s="95">
        <v>356.85</v>
      </c>
    </row>
    <row r="40" spans="2:10" s="1" customFormat="1" ht="15" x14ac:dyDescent="0.25">
      <c r="B40" s="40"/>
      <c r="C40" s="94">
        <v>1055</v>
      </c>
      <c r="D40" s="95">
        <v>350</v>
      </c>
      <c r="E40" s="95">
        <v>489.6</v>
      </c>
      <c r="G40" s="8"/>
      <c r="H40" s="8"/>
      <c r="I40" s="8"/>
    </row>
    <row r="41" spans="2:10" s="1" customFormat="1" ht="15" x14ac:dyDescent="0.25">
      <c r="B41" s="40"/>
      <c r="C41" s="94">
        <v>1056</v>
      </c>
      <c r="D41" s="95">
        <v>350</v>
      </c>
      <c r="E41" s="95">
        <v>303.64999999999998</v>
      </c>
      <c r="G41" s="8"/>
      <c r="H41" s="8"/>
      <c r="I41" s="8"/>
    </row>
    <row r="42" spans="2:10" ht="15" x14ac:dyDescent="0.25">
      <c r="B42" s="42"/>
      <c r="C42" s="94" t="s">
        <v>23</v>
      </c>
      <c r="D42" s="95">
        <v>1750</v>
      </c>
      <c r="E42" s="95">
        <v>1798.1</v>
      </c>
    </row>
    <row r="43" spans="2:10" ht="15" x14ac:dyDescent="0.25">
      <c r="B43" s="42"/>
      <c r="C43"/>
      <c r="D43"/>
      <c r="E43"/>
      <c r="J43" s="37" t="s">
        <v>25</v>
      </c>
    </row>
    <row r="44" spans="2:10" ht="15" x14ac:dyDescent="0.25">
      <c r="B44" s="42"/>
      <c r="C44"/>
      <c r="D44"/>
      <c r="E44"/>
      <c r="J44" s="38">
        <v>44811</v>
      </c>
    </row>
    <row r="45" spans="2:10" ht="15" x14ac:dyDescent="0.25">
      <c r="B45" s="42"/>
      <c r="C45"/>
      <c r="D45"/>
      <c r="E45"/>
      <c r="J45" s="38">
        <v>44846</v>
      </c>
    </row>
    <row r="46" spans="2:10" ht="15" x14ac:dyDescent="0.25">
      <c r="B46" s="42"/>
      <c r="C46"/>
      <c r="D46"/>
      <c r="E46"/>
      <c r="J46" s="38">
        <v>44867</v>
      </c>
    </row>
    <row r="47" spans="2:10" ht="15" hidden="1" x14ac:dyDescent="0.25">
      <c r="B47" s="42"/>
      <c r="C47"/>
      <c r="D47"/>
      <c r="E47"/>
      <c r="J47" s="38">
        <v>44879</v>
      </c>
    </row>
    <row r="48" spans="2:10" ht="15" hidden="1" x14ac:dyDescent="0.25">
      <c r="B48" s="42"/>
      <c r="C48"/>
      <c r="D48"/>
      <c r="E48"/>
    </row>
    <row r="49" spans="2:9" ht="15" x14ac:dyDescent="0.25">
      <c r="B49" s="42"/>
      <c r="C49" s="41"/>
      <c r="D49" s="41"/>
      <c r="E49" s="41"/>
    </row>
    <row r="50" spans="2:9" ht="15" x14ac:dyDescent="0.25">
      <c r="B50" s="42"/>
      <c r="C50" s="41"/>
      <c r="D50" s="41"/>
      <c r="E50" s="41"/>
    </row>
    <row r="51" spans="2:9" x14ac:dyDescent="0.2">
      <c r="I51" s="57"/>
    </row>
    <row r="52" spans="2:9" x14ac:dyDescent="0.2"/>
    <row r="53" spans="2:9" x14ac:dyDescent="0.2"/>
    <row r="54" spans="2:9" x14ac:dyDescent="0.2"/>
    <row r="55" spans="2:9" x14ac:dyDescent="0.2"/>
    <row r="56" spans="2:9" x14ac:dyDescent="0.2"/>
    <row r="57" spans="2:9" x14ac:dyDescent="0.2"/>
    <row r="58" spans="2:9" x14ac:dyDescent="0.2"/>
    <row r="59" spans="2:9" x14ac:dyDescent="0.2"/>
    <row r="60" spans="2:9" x14ac:dyDescent="0.2"/>
    <row r="61" spans="2:9" x14ac:dyDescent="0.2"/>
    <row r="62" spans="2:9" x14ac:dyDescent="0.2"/>
    <row r="63" spans="2:9" x14ac:dyDescent="0.2"/>
    <row r="64" spans="2:9" x14ac:dyDescent="0.2"/>
    <row r="65" x14ac:dyDescent="0.2"/>
    <row r="66" x14ac:dyDescent="0.2"/>
  </sheetData>
  <autoFilter ref="B9:J9" xr:uid="{00000000-0001-0000-0000-000000000000}"/>
  <mergeCells count="11">
    <mergeCell ref="G29:H29"/>
    <mergeCell ref="G30:H30"/>
    <mergeCell ref="G31:H31"/>
    <mergeCell ref="G32:H32"/>
    <mergeCell ref="B2:J2"/>
    <mergeCell ref="G8:H8"/>
    <mergeCell ref="L8:L9"/>
    <mergeCell ref="G24:H24"/>
    <mergeCell ref="G25:H25"/>
    <mergeCell ref="G27:H28"/>
    <mergeCell ref="I27:I28"/>
  </mergeCells>
  <conditionalFormatting sqref="D12:D16">
    <cfRule type="duplicateValues" dxfId="27" priority="7"/>
  </conditionalFormatting>
  <conditionalFormatting sqref="D17:D19">
    <cfRule type="duplicateValues" dxfId="26" priority="1"/>
  </conditionalFormatting>
  <conditionalFormatting sqref="D21">
    <cfRule type="duplicateValues" dxfId="25" priority="3"/>
  </conditionalFormatting>
  <conditionalFormatting sqref="D51:D1048576 D22 D20 D6:D12">
    <cfRule type="duplicateValues" dxfId="24" priority="9"/>
  </conditionalFormatting>
  <conditionalFormatting sqref="I24">
    <cfRule type="iconSet" priority="5">
      <iconSet>
        <cfvo type="percent" val="0"/>
        <cfvo type="num" val="0.8"/>
        <cfvo type="num" val="1"/>
      </iconSet>
    </cfRule>
  </conditionalFormatting>
  <conditionalFormatting sqref="J12:J16">
    <cfRule type="iconSet" priority="8">
      <iconSet>
        <cfvo type="percent" val="0"/>
        <cfvo type="num" val="0.8"/>
        <cfvo type="num" val="1"/>
      </iconSet>
    </cfRule>
  </conditionalFormatting>
  <conditionalFormatting sqref="J17:J19">
    <cfRule type="iconSet" priority="2">
      <iconSet>
        <cfvo type="percent" val="0"/>
        <cfvo type="num" val="0.8"/>
        <cfvo type="num" val="1"/>
      </iconSet>
    </cfRule>
  </conditionalFormatting>
  <conditionalFormatting sqref="J20 J10:J14">
    <cfRule type="iconSet" priority="6">
      <iconSet>
        <cfvo type="percent" val="0"/>
        <cfvo type="num" val="0.8"/>
        <cfvo type="num" val="1"/>
      </iconSet>
    </cfRule>
  </conditionalFormatting>
  <conditionalFormatting sqref="J21">
    <cfRule type="iconSet" priority="4">
      <iconSet>
        <cfvo type="percent" val="0"/>
        <cfvo type="num" val="0.8"/>
        <cfvo type="num" val="1"/>
      </iconSet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4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E53D-068E-4BCC-90EB-9F105008EC8D}">
  <sheetPr>
    <tabColor rgb="FFFFFF00"/>
    <pageSetUpPr fitToPage="1"/>
  </sheetPr>
  <dimension ref="A1:V66"/>
  <sheetViews>
    <sheetView showGridLines="0" tabSelected="1" zoomScale="90" zoomScaleNormal="90" workbookViewId="0">
      <pane ySplit="2" topLeftCell="A30" activePane="bottomLeft" state="frozen"/>
      <selection pane="bottomLeft" activeCell="J39" sqref="J39"/>
    </sheetView>
  </sheetViews>
  <sheetFormatPr defaultColWidth="0" defaultRowHeight="12.75" customHeight="1" zeroHeight="1" x14ac:dyDescent="0.2"/>
  <cols>
    <col min="1" max="1" width="1.7109375" style="6" customWidth="1"/>
    <col min="2" max="2" width="13.140625" style="6" bestFit="1" customWidth="1"/>
    <col min="3" max="3" width="18.140625" style="5" bestFit="1" customWidth="1"/>
    <col min="4" max="4" width="13.85546875" style="6" bestFit="1" customWidth="1"/>
    <col min="5" max="5" width="11.28515625" style="5" bestFit="1" customWidth="1"/>
    <col min="6" max="6" width="14.28515625" style="7" customWidth="1"/>
    <col min="7" max="9" width="14.28515625" style="8" customWidth="1"/>
    <col min="10" max="10" width="14.140625" style="5" bestFit="1" customWidth="1"/>
    <col min="11" max="11" width="2.85546875" style="5" customWidth="1"/>
    <col min="12" max="12" width="11.140625" style="6" customWidth="1"/>
    <col min="13" max="13" width="8.85546875" style="6" hidden="1" customWidth="1"/>
    <col min="14" max="14" width="11.28515625" style="6" hidden="1" customWidth="1"/>
    <col min="15" max="15" width="10.7109375" style="6" hidden="1" customWidth="1"/>
    <col min="16" max="16" width="13.5703125" style="6" hidden="1" customWidth="1"/>
    <col min="17" max="17" width="14.140625" style="6" hidden="1" customWidth="1"/>
    <col min="18" max="18" width="13.140625" style="6" hidden="1" customWidth="1"/>
    <col min="19" max="20" width="14.7109375" style="6" hidden="1" customWidth="1"/>
    <col min="21" max="21" width="15.5703125" style="6" hidden="1" customWidth="1"/>
    <col min="22" max="22" width="11" style="6" hidden="1" customWidth="1"/>
    <col min="23" max="16384" width="8.85546875" style="6" hidden="1"/>
  </cols>
  <sheetData>
    <row r="1" spans="2:21" ht="6" customHeight="1" x14ac:dyDescent="0.2"/>
    <row r="2" spans="2:21" ht="16.5" thickBot="1" x14ac:dyDescent="0.3">
      <c r="B2" s="100" t="s">
        <v>42</v>
      </c>
      <c r="C2" s="100"/>
      <c r="D2" s="100"/>
      <c r="E2" s="100"/>
      <c r="F2" s="100"/>
      <c r="G2" s="100"/>
      <c r="H2" s="100"/>
      <c r="I2" s="100"/>
      <c r="J2" s="100"/>
    </row>
    <row r="3" spans="2:21" x14ac:dyDescent="0.2">
      <c r="E3" s="7"/>
      <c r="G3" s="7"/>
    </row>
    <row r="4" spans="2:21" x14ac:dyDescent="0.2">
      <c r="C4" s="9" t="s">
        <v>27</v>
      </c>
      <c r="D4" s="58">
        <v>23</v>
      </c>
      <c r="E4" s="43"/>
      <c r="F4" s="43"/>
      <c r="G4" s="43"/>
      <c r="H4" s="5"/>
      <c r="I4" s="5" t="s">
        <v>30</v>
      </c>
      <c r="K4" s="6"/>
    </row>
    <row r="5" spans="2:21" x14ac:dyDescent="0.2">
      <c r="C5" s="9" t="s">
        <v>26</v>
      </c>
      <c r="D5" s="58">
        <v>6.5</v>
      </c>
      <c r="E5" s="43"/>
      <c r="F5" s="43"/>
      <c r="G5" s="43"/>
      <c r="H5" s="6"/>
      <c r="I5" s="5">
        <v>5</v>
      </c>
      <c r="L5" s="46"/>
    </row>
    <row r="6" spans="2:21" x14ac:dyDescent="0.2">
      <c r="C6" s="5" t="s">
        <v>5</v>
      </c>
      <c r="D6" s="59">
        <f>350/D4</f>
        <v>15.217391304347826</v>
      </c>
      <c r="E6" s="47"/>
      <c r="F6" s="47"/>
      <c r="G6" s="47"/>
      <c r="H6" s="6"/>
      <c r="I6" s="6"/>
      <c r="L6" s="46"/>
    </row>
    <row r="7" spans="2:21" ht="6" customHeight="1" x14ac:dyDescent="0.2">
      <c r="D7" s="39"/>
      <c r="E7" s="9"/>
      <c r="F7" s="5"/>
      <c r="G7" s="6"/>
      <c r="H7" s="6"/>
      <c r="I7" s="6"/>
    </row>
    <row r="8" spans="2:21" x14ac:dyDescent="0.2">
      <c r="B8" s="51"/>
      <c r="C8" s="52"/>
      <c r="D8" s="51"/>
      <c r="E8" s="52"/>
      <c r="F8" s="52"/>
      <c r="G8" s="104" t="s">
        <v>0</v>
      </c>
      <c r="H8" s="104"/>
      <c r="I8" s="53" t="s">
        <v>1</v>
      </c>
      <c r="J8" s="52"/>
      <c r="L8" s="103" t="s">
        <v>34</v>
      </c>
    </row>
    <row r="9" spans="2:21" s="5" customFormat="1" ht="17.25" customHeight="1" x14ac:dyDescent="0.2">
      <c r="B9" s="54" t="s">
        <v>2</v>
      </c>
      <c r="C9" s="54" t="s">
        <v>3</v>
      </c>
      <c r="D9" s="54" t="s">
        <v>4</v>
      </c>
      <c r="E9" s="54" t="s">
        <v>5</v>
      </c>
      <c r="F9" s="54" t="s">
        <v>6</v>
      </c>
      <c r="G9" s="55">
        <v>45238</v>
      </c>
      <c r="H9" s="56" t="s">
        <v>7</v>
      </c>
      <c r="I9" s="56" t="s">
        <v>8</v>
      </c>
      <c r="J9" s="54" t="s">
        <v>9</v>
      </c>
      <c r="L9" s="103"/>
      <c r="N9" s="6"/>
      <c r="O9" s="6"/>
      <c r="P9" s="6"/>
      <c r="Q9" s="6"/>
      <c r="R9" s="6"/>
      <c r="S9" s="6"/>
      <c r="T9" s="6"/>
      <c r="U9" s="6"/>
    </row>
    <row r="10" spans="2:21" x14ac:dyDescent="0.2">
      <c r="B10" s="10" t="s">
        <v>29</v>
      </c>
      <c r="C10" s="10"/>
      <c r="D10" s="36">
        <v>1052</v>
      </c>
      <c r="E10" s="11">
        <f>$D$4*$D$6</f>
        <v>350</v>
      </c>
      <c r="F10" s="12">
        <f t="shared" ref="F10:F14" si="0">G10+H10</f>
        <v>372.06923076923078</v>
      </c>
      <c r="G10" s="86">
        <v>105.15</v>
      </c>
      <c r="H10" s="13">
        <f>G10/$D$5*($D$4-$D$5)</f>
        <v>266.91923076923081</v>
      </c>
      <c r="I10" s="13">
        <f t="shared" ref="I10:I14" si="1">G10/$D$5</f>
        <v>16.176923076923078</v>
      </c>
      <c r="J10" s="14">
        <f t="shared" ref="J10:J11" si="2">F10/E10</f>
        <v>1.0630549450549451</v>
      </c>
      <c r="L10" s="45">
        <v>44998</v>
      </c>
    </row>
    <row r="11" spans="2:21" x14ac:dyDescent="0.2">
      <c r="B11" s="10"/>
      <c r="C11" s="10"/>
      <c r="D11" s="36">
        <v>1053</v>
      </c>
      <c r="E11" s="11">
        <f t="shared" ref="E11:E14" si="3">$D$4*$D$6</f>
        <v>350</v>
      </c>
      <c r="F11" s="12">
        <f t="shared" si="0"/>
        <v>477.69230769230768</v>
      </c>
      <c r="G11" s="86">
        <v>135</v>
      </c>
      <c r="H11" s="13">
        <f t="shared" ref="H11:H14" si="4">G11/$D$5*($D$4-$D$5)</f>
        <v>342.69230769230768</v>
      </c>
      <c r="I11" s="13">
        <f t="shared" si="1"/>
        <v>20.76923076923077</v>
      </c>
      <c r="J11" s="14">
        <f t="shared" si="2"/>
        <v>1.3648351648351649</v>
      </c>
      <c r="L11" s="45">
        <v>44994</v>
      </c>
    </row>
    <row r="12" spans="2:21" x14ac:dyDescent="0.2">
      <c r="B12" s="10"/>
      <c r="C12" s="10"/>
      <c r="D12" s="36">
        <v>1054</v>
      </c>
      <c r="E12" s="11">
        <f t="shared" si="3"/>
        <v>350</v>
      </c>
      <c r="F12" s="12">
        <f t="shared" si="0"/>
        <v>236.19230769230771</v>
      </c>
      <c r="G12" s="86">
        <v>66.75</v>
      </c>
      <c r="H12" s="13">
        <f t="shared" si="4"/>
        <v>169.44230769230771</v>
      </c>
      <c r="I12" s="13">
        <f t="shared" si="1"/>
        <v>10.26923076923077</v>
      </c>
      <c r="J12" s="14">
        <f>F12/E12</f>
        <v>0.67483516483516492</v>
      </c>
      <c r="L12" s="45">
        <v>45006</v>
      </c>
    </row>
    <row r="13" spans="2:21" x14ac:dyDescent="0.2">
      <c r="B13" s="10"/>
      <c r="C13" s="10"/>
      <c r="D13" s="36">
        <v>1055</v>
      </c>
      <c r="E13" s="11">
        <f t="shared" si="3"/>
        <v>350</v>
      </c>
      <c r="F13" s="12">
        <f t="shared" si="0"/>
        <v>276</v>
      </c>
      <c r="G13" s="86">
        <v>78</v>
      </c>
      <c r="H13" s="13">
        <f t="shared" si="4"/>
        <v>198</v>
      </c>
      <c r="I13" s="13">
        <f t="shared" si="1"/>
        <v>12</v>
      </c>
      <c r="J13" s="14">
        <f t="shared" ref="J13:J14" si="5">F13/E13</f>
        <v>0.78857142857142859</v>
      </c>
      <c r="L13" s="45">
        <v>45047</v>
      </c>
    </row>
    <row r="14" spans="2:21" x14ac:dyDescent="0.2">
      <c r="B14" s="10"/>
      <c r="C14" s="10"/>
      <c r="D14" s="36">
        <v>1056</v>
      </c>
      <c r="E14" s="11">
        <f t="shared" si="3"/>
        <v>350</v>
      </c>
      <c r="F14" s="12">
        <f t="shared" si="0"/>
        <v>567.56923076923078</v>
      </c>
      <c r="G14" s="86">
        <v>160.4</v>
      </c>
      <c r="H14" s="13">
        <f t="shared" si="4"/>
        <v>407.16923076923081</v>
      </c>
      <c r="I14" s="13">
        <f t="shared" si="1"/>
        <v>24.676923076923078</v>
      </c>
      <c r="J14" s="14">
        <f t="shared" si="5"/>
        <v>1.6216263736263736</v>
      </c>
      <c r="L14" s="45">
        <v>45049</v>
      </c>
    </row>
    <row r="15" spans="2:21" x14ac:dyDescent="0.2">
      <c r="B15" s="10"/>
      <c r="C15" s="10"/>
      <c r="D15" s="36"/>
      <c r="E15" s="11"/>
      <c r="F15" s="12"/>
      <c r="G15" s="13"/>
      <c r="H15" s="13"/>
      <c r="I15" s="13"/>
      <c r="J15" s="14"/>
    </row>
    <row r="16" spans="2:21" x14ac:dyDescent="0.2">
      <c r="B16" s="10"/>
      <c r="C16" s="10"/>
      <c r="D16" s="36"/>
      <c r="E16" s="11"/>
      <c r="F16" s="12"/>
      <c r="G16" s="13"/>
      <c r="H16" s="13"/>
      <c r="I16" s="13"/>
      <c r="J16" s="14"/>
    </row>
    <row r="17" spans="2:10" x14ac:dyDescent="0.2">
      <c r="B17" s="10"/>
      <c r="C17" s="10"/>
      <c r="D17" s="36"/>
      <c r="E17" s="11"/>
      <c r="F17" s="12"/>
      <c r="G17" s="13"/>
      <c r="H17" s="13"/>
      <c r="I17" s="13"/>
      <c r="J17" s="14"/>
    </row>
    <row r="18" spans="2:10" x14ac:dyDescent="0.2">
      <c r="B18" s="10"/>
      <c r="C18" s="10"/>
      <c r="D18" s="36"/>
      <c r="E18" s="11"/>
      <c r="F18" s="12"/>
      <c r="G18" s="13"/>
      <c r="H18" s="13"/>
      <c r="I18" s="13"/>
      <c r="J18" s="14"/>
    </row>
    <row r="19" spans="2:10" x14ac:dyDescent="0.2">
      <c r="B19" s="10"/>
      <c r="C19" s="10"/>
      <c r="D19" s="36"/>
      <c r="E19" s="11"/>
      <c r="F19" s="12"/>
      <c r="G19" s="13"/>
      <c r="H19" s="13"/>
      <c r="I19" s="13"/>
      <c r="J19" s="14"/>
    </row>
    <row r="20" spans="2:10" x14ac:dyDescent="0.2">
      <c r="B20" s="10"/>
      <c r="C20" s="10"/>
      <c r="D20" s="36"/>
      <c r="E20" s="11"/>
      <c r="F20" s="12"/>
      <c r="G20" s="13"/>
      <c r="H20" s="13"/>
      <c r="I20" s="13"/>
      <c r="J20" s="14"/>
    </row>
    <row r="21" spans="2:10" x14ac:dyDescent="0.2">
      <c r="B21" s="28"/>
      <c r="C21" s="28"/>
      <c r="D21" s="34" t="s">
        <v>10</v>
      </c>
      <c r="E21" s="29">
        <f>SUM(E10:E20)</f>
        <v>1750</v>
      </c>
      <c r="F21" s="29">
        <f>SUM(F10:F20)</f>
        <v>1929.523076923077</v>
      </c>
      <c r="G21" s="30">
        <f>SUM(G10:G20)</f>
        <v>545.29999999999995</v>
      </c>
      <c r="H21" s="30">
        <f>SUM(H10:H20)</f>
        <v>1384.2230769230769</v>
      </c>
      <c r="I21" s="30">
        <f>G21/$D$5</f>
        <v>83.892307692307682</v>
      </c>
      <c r="J21" s="31">
        <f>F21/E21</f>
        <v>1.1025846153846155</v>
      </c>
    </row>
    <row r="22" spans="2:10" ht="15" thickBot="1" x14ac:dyDescent="0.25">
      <c r="G22" s="1"/>
      <c r="H22" s="1"/>
      <c r="I22" s="1"/>
    </row>
    <row r="23" spans="2:10" s="1" customFormat="1" ht="8.25" customHeight="1" x14ac:dyDescent="0.2">
      <c r="C23" s="15" t="s">
        <v>11</v>
      </c>
      <c r="D23" s="16" t="s">
        <v>12</v>
      </c>
      <c r="E23" s="16" t="s">
        <v>13</v>
      </c>
      <c r="F23" s="17"/>
      <c r="G23" s="18"/>
      <c r="H23" s="19"/>
      <c r="I23" s="20"/>
    </row>
    <row r="24" spans="2:10" s="1" customFormat="1" ht="30.75" customHeight="1" x14ac:dyDescent="0.2">
      <c r="C24" s="21" t="s">
        <v>14</v>
      </c>
      <c r="D24" s="22">
        <f>SUM(E10:E20)</f>
        <v>1750</v>
      </c>
      <c r="E24" s="22"/>
      <c r="F24" s="3"/>
      <c r="G24" s="96" t="s">
        <v>15</v>
      </c>
      <c r="H24" s="97"/>
      <c r="I24" s="33">
        <f>E27/D24</f>
        <v>1.1025846153846153</v>
      </c>
    </row>
    <row r="25" spans="2:10" s="1" customFormat="1" ht="19.899999999999999" customHeight="1" x14ac:dyDescent="0.2">
      <c r="C25" s="21" t="s">
        <v>16</v>
      </c>
      <c r="D25" s="22"/>
      <c r="E25" s="22">
        <f>SUM(G10:G20)</f>
        <v>545.29999999999995</v>
      </c>
      <c r="F25" s="3"/>
      <c r="G25" s="96" t="s">
        <v>17</v>
      </c>
      <c r="H25" s="97"/>
      <c r="I25" s="23">
        <v>5</v>
      </c>
    </row>
    <row r="26" spans="2:10" s="1" customFormat="1" ht="6" customHeight="1" x14ac:dyDescent="0.2">
      <c r="C26" s="21" t="s">
        <v>7</v>
      </c>
      <c r="D26" s="22"/>
      <c r="E26" s="22">
        <f>H21</f>
        <v>1384.2230769230769</v>
      </c>
      <c r="F26" s="3"/>
      <c r="G26" s="24"/>
      <c r="H26" s="32"/>
      <c r="I26" s="23"/>
    </row>
    <row r="27" spans="2:10" s="1" customFormat="1" ht="8.4499999999999993" customHeight="1" x14ac:dyDescent="0.2">
      <c r="C27" s="25"/>
      <c r="D27" s="25"/>
      <c r="E27" s="26">
        <f>E26+E25</f>
        <v>1929.5230769230768</v>
      </c>
      <c r="G27" s="96" t="s">
        <v>18</v>
      </c>
      <c r="H27" s="97"/>
      <c r="I27" s="102">
        <f>COUNTIF($J$10:$J$20,"&lt;80%")</f>
        <v>2</v>
      </c>
    </row>
    <row r="28" spans="2:10" s="1" customFormat="1" ht="19.899999999999999" customHeight="1" x14ac:dyDescent="0.2">
      <c r="F28" s="4"/>
      <c r="G28" s="96"/>
      <c r="H28" s="97"/>
      <c r="I28" s="102"/>
    </row>
    <row r="29" spans="2:10" s="1" customFormat="1" ht="19.899999999999999" customHeight="1" x14ac:dyDescent="0.2">
      <c r="G29" s="96" t="s">
        <v>19</v>
      </c>
      <c r="H29" s="97"/>
      <c r="I29" s="35">
        <f>$E$25/$I$25/D5</f>
        <v>16.778461538461535</v>
      </c>
    </row>
    <row r="30" spans="2:10" s="1" customFormat="1" ht="19.899999999999999" customHeight="1" x14ac:dyDescent="0.2">
      <c r="G30" s="96" t="s">
        <v>20</v>
      </c>
      <c r="H30" s="97"/>
      <c r="I30" s="35">
        <f>MAX(I10:I20)</f>
        <v>24.676923076923078</v>
      </c>
    </row>
    <row r="31" spans="2:10" s="1" customFormat="1" ht="49.5" customHeight="1" x14ac:dyDescent="0.2">
      <c r="G31" s="96" t="s">
        <v>24</v>
      </c>
      <c r="H31" s="97"/>
      <c r="I31" s="35" t="str">
        <f>IF(OR(I24&gt;=100%,D4=D5),"",(E21-G21)/NETWORKDAYS(G9+1,DATE(2022,MONTH(G9)+1,1)-1,J44:J47)/I5)</f>
        <v/>
      </c>
    </row>
    <row r="32" spans="2:10" s="1" customFormat="1" ht="12.6" customHeight="1" thickBot="1" x14ac:dyDescent="0.25">
      <c r="G32" s="98"/>
      <c r="H32" s="99"/>
      <c r="I32" s="27"/>
    </row>
    <row r="33" spans="2:10" s="1" customFormat="1" ht="8.4499999999999993" customHeight="1" x14ac:dyDescent="0.2"/>
    <row r="34" spans="2:10" s="1" customFormat="1" ht="13.9" customHeight="1" x14ac:dyDescent="0.2">
      <c r="B34" s="40"/>
      <c r="C34" s="40"/>
      <c r="D34" s="40"/>
      <c r="E34" s="40"/>
    </row>
    <row r="35" spans="2:10" s="1" customFormat="1" ht="7.15" customHeight="1" x14ac:dyDescent="0.2">
      <c r="B35" s="40"/>
      <c r="C35" s="40"/>
      <c r="D35" s="40"/>
      <c r="E35" s="40"/>
    </row>
    <row r="36" spans="2:10" s="1" customFormat="1" ht="15" x14ac:dyDescent="0.25">
      <c r="B36" s="40"/>
      <c r="C36" s="105" t="s">
        <v>21</v>
      </c>
      <c r="D36" s="105" t="s">
        <v>32</v>
      </c>
      <c r="E36" s="105" t="s">
        <v>22</v>
      </c>
      <c r="F36" s="2"/>
    </row>
    <row r="37" spans="2:10" s="1" customFormat="1" ht="15" x14ac:dyDescent="0.25">
      <c r="B37" s="40"/>
      <c r="C37" s="106">
        <v>1052</v>
      </c>
      <c r="D37" s="107">
        <v>350</v>
      </c>
      <c r="E37" s="107">
        <v>372.06923076923078</v>
      </c>
    </row>
    <row r="38" spans="2:10" s="1" customFormat="1" ht="15" x14ac:dyDescent="0.25">
      <c r="B38" s="40"/>
      <c r="C38" s="106">
        <v>1053</v>
      </c>
      <c r="D38" s="107">
        <v>350</v>
      </c>
      <c r="E38" s="107">
        <v>477.69230769230768</v>
      </c>
    </row>
    <row r="39" spans="2:10" s="1" customFormat="1" ht="15" x14ac:dyDescent="0.25">
      <c r="B39" s="40"/>
      <c r="C39" s="106">
        <v>1054</v>
      </c>
      <c r="D39" s="107">
        <v>350</v>
      </c>
      <c r="E39" s="107">
        <v>236.19230769230771</v>
      </c>
    </row>
    <row r="40" spans="2:10" s="1" customFormat="1" ht="15" x14ac:dyDescent="0.25">
      <c r="B40" s="40"/>
      <c r="C40" s="106">
        <v>1055</v>
      </c>
      <c r="D40" s="107">
        <v>350</v>
      </c>
      <c r="E40" s="107">
        <v>276</v>
      </c>
      <c r="G40" s="8"/>
      <c r="H40" s="8"/>
      <c r="I40" s="8"/>
    </row>
    <row r="41" spans="2:10" s="1" customFormat="1" ht="15" x14ac:dyDescent="0.25">
      <c r="B41" s="40"/>
      <c r="C41" s="106">
        <v>1056</v>
      </c>
      <c r="D41" s="107">
        <v>350</v>
      </c>
      <c r="E41" s="107">
        <v>567.56923076923078</v>
      </c>
      <c r="G41" s="8"/>
      <c r="H41" s="8"/>
      <c r="I41" s="8"/>
    </row>
    <row r="42" spans="2:10" ht="15" x14ac:dyDescent="0.25">
      <c r="B42" s="42"/>
      <c r="C42" s="106" t="s">
        <v>23</v>
      </c>
      <c r="D42" s="107">
        <v>1750</v>
      </c>
      <c r="E42" s="107">
        <v>1929.523076923077</v>
      </c>
    </row>
    <row r="43" spans="2:10" ht="15" x14ac:dyDescent="0.25">
      <c r="B43" s="42"/>
      <c r="C43"/>
      <c r="D43"/>
      <c r="E43"/>
      <c r="J43" s="37" t="s">
        <v>25</v>
      </c>
    </row>
    <row r="44" spans="2:10" ht="15" x14ac:dyDescent="0.25">
      <c r="B44" s="42"/>
      <c r="C44"/>
      <c r="D44"/>
      <c r="E44"/>
      <c r="J44" s="38">
        <v>44811</v>
      </c>
    </row>
    <row r="45" spans="2:10" ht="15" x14ac:dyDescent="0.25">
      <c r="B45" s="42"/>
      <c r="C45"/>
      <c r="D45"/>
      <c r="E45"/>
      <c r="J45" s="38">
        <v>44846</v>
      </c>
    </row>
    <row r="46" spans="2:10" ht="15" x14ac:dyDescent="0.25">
      <c r="B46" s="42"/>
      <c r="C46"/>
      <c r="D46"/>
      <c r="E46"/>
      <c r="J46" s="38">
        <v>44867</v>
      </c>
    </row>
    <row r="47" spans="2:10" ht="15" hidden="1" x14ac:dyDescent="0.25">
      <c r="B47" s="42"/>
      <c r="C47"/>
      <c r="D47"/>
      <c r="E47"/>
      <c r="J47" s="38">
        <v>44879</v>
      </c>
    </row>
    <row r="48" spans="2:10" ht="15" hidden="1" x14ac:dyDescent="0.25">
      <c r="B48" s="42"/>
      <c r="C48"/>
      <c r="D48"/>
      <c r="E48"/>
    </row>
    <row r="49" spans="2:9" ht="15" x14ac:dyDescent="0.25">
      <c r="B49" s="42"/>
      <c r="C49" s="41"/>
      <c r="D49" s="41"/>
      <c r="E49" s="41"/>
    </row>
    <row r="50" spans="2:9" ht="15" x14ac:dyDescent="0.25">
      <c r="B50" s="42"/>
      <c r="C50" s="41"/>
      <c r="D50" s="41"/>
      <c r="E50" s="41"/>
    </row>
    <row r="51" spans="2:9" x14ac:dyDescent="0.2">
      <c r="I51" s="57"/>
    </row>
    <row r="52" spans="2:9" x14ac:dyDescent="0.2"/>
    <row r="53" spans="2:9" x14ac:dyDescent="0.2"/>
    <row r="54" spans="2:9" x14ac:dyDescent="0.2"/>
    <row r="55" spans="2:9" x14ac:dyDescent="0.2"/>
    <row r="56" spans="2:9" x14ac:dyDescent="0.2"/>
    <row r="57" spans="2:9" x14ac:dyDescent="0.2"/>
    <row r="58" spans="2:9" x14ac:dyDescent="0.2"/>
    <row r="59" spans="2:9" x14ac:dyDescent="0.2"/>
    <row r="60" spans="2:9" x14ac:dyDescent="0.2"/>
    <row r="61" spans="2:9" x14ac:dyDescent="0.2"/>
    <row r="62" spans="2:9" x14ac:dyDescent="0.2"/>
    <row r="63" spans="2:9" x14ac:dyDescent="0.2"/>
    <row r="64" spans="2:9" x14ac:dyDescent="0.2"/>
    <row r="65" x14ac:dyDescent="0.2"/>
    <row r="66" x14ac:dyDescent="0.2"/>
  </sheetData>
  <autoFilter ref="B9:J9" xr:uid="{00000000-0001-0000-0000-000000000000}"/>
  <mergeCells count="11">
    <mergeCell ref="G29:H29"/>
    <mergeCell ref="G30:H30"/>
    <mergeCell ref="G31:H31"/>
    <mergeCell ref="G32:H32"/>
    <mergeCell ref="B2:J2"/>
    <mergeCell ref="G8:H8"/>
    <mergeCell ref="L8:L9"/>
    <mergeCell ref="G24:H24"/>
    <mergeCell ref="G25:H25"/>
    <mergeCell ref="G27:H28"/>
    <mergeCell ref="I27:I28"/>
  </mergeCells>
  <conditionalFormatting sqref="D12:D16">
    <cfRule type="duplicateValues" dxfId="23" priority="7"/>
  </conditionalFormatting>
  <conditionalFormatting sqref="D17:D19">
    <cfRule type="duplicateValues" dxfId="22" priority="1"/>
  </conditionalFormatting>
  <conditionalFormatting sqref="D21">
    <cfRule type="duplicateValues" dxfId="21" priority="3"/>
  </conditionalFormatting>
  <conditionalFormatting sqref="D51:D1048576 D22 D20 D6:D12">
    <cfRule type="duplicateValues" dxfId="20" priority="9"/>
  </conditionalFormatting>
  <conditionalFormatting sqref="I24">
    <cfRule type="iconSet" priority="5">
      <iconSet>
        <cfvo type="percent" val="0"/>
        <cfvo type="num" val="0.8"/>
        <cfvo type="num" val="1"/>
      </iconSet>
    </cfRule>
  </conditionalFormatting>
  <conditionalFormatting sqref="J12:J16">
    <cfRule type="iconSet" priority="8">
      <iconSet>
        <cfvo type="percent" val="0"/>
        <cfvo type="num" val="0.8"/>
        <cfvo type="num" val="1"/>
      </iconSet>
    </cfRule>
  </conditionalFormatting>
  <conditionalFormatting sqref="J17:J19">
    <cfRule type="iconSet" priority="2">
      <iconSet>
        <cfvo type="percent" val="0"/>
        <cfvo type="num" val="0.8"/>
        <cfvo type="num" val="1"/>
      </iconSet>
    </cfRule>
  </conditionalFormatting>
  <conditionalFormatting sqref="J20 J10:J14">
    <cfRule type="iconSet" priority="6">
      <iconSet>
        <cfvo type="percent" val="0"/>
        <cfvo type="num" val="0.8"/>
        <cfvo type="num" val="1"/>
      </iconSet>
    </cfRule>
  </conditionalFormatting>
  <conditionalFormatting sqref="J21">
    <cfRule type="iconSet" priority="4">
      <iconSet>
        <cfvo type="percent" val="0"/>
        <cfvo type="num" val="0.8"/>
        <cfvo type="num" val="1"/>
      </iconSet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CFB8-86B0-4A72-AB2A-358470023A4B}">
  <dimension ref="A1:I2"/>
  <sheetViews>
    <sheetView workbookViewId="0">
      <selection activeCell="C2" sqref="C2"/>
    </sheetView>
  </sheetViews>
  <sheetFormatPr defaultRowHeight="15" x14ac:dyDescent="0.25"/>
  <cols>
    <col min="1" max="1" width="10.140625" customWidth="1"/>
    <col min="2" max="2" width="12.28515625" customWidth="1"/>
    <col min="5" max="5" width="12.28515625" customWidth="1"/>
    <col min="6" max="6" width="14.85546875" customWidth="1"/>
    <col min="7" max="7" width="11.5703125" customWidth="1"/>
    <col min="9" max="9" width="11.28515625" customWidth="1"/>
  </cols>
  <sheetData>
    <row r="1" spans="1:9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31</v>
      </c>
      <c r="G1" t="s">
        <v>7</v>
      </c>
      <c r="H1" t="s">
        <v>8</v>
      </c>
      <c r="I1" t="s">
        <v>9</v>
      </c>
    </row>
    <row r="2" spans="1:9" x14ac:dyDescent="0.25">
      <c r="C2" t="s">
        <v>28</v>
      </c>
      <c r="D2">
        <v>88</v>
      </c>
      <c r="E2">
        <v>0</v>
      </c>
      <c r="G2">
        <v>0</v>
      </c>
      <c r="H2">
        <v>0</v>
      </c>
      <c r="I2"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F93A5-669B-4DC6-B1E8-C52C0B69AF35}">
  <dimension ref="A1:I2"/>
  <sheetViews>
    <sheetView workbookViewId="0">
      <selection activeCell="D19" sqref="D19"/>
    </sheetView>
  </sheetViews>
  <sheetFormatPr defaultRowHeight="15" x14ac:dyDescent="0.25"/>
  <cols>
    <col min="1" max="1" width="10.140625" customWidth="1"/>
    <col min="2" max="2" width="12.28515625" customWidth="1"/>
    <col min="5" max="5" width="12.28515625" customWidth="1"/>
    <col min="6" max="6" width="14.85546875" customWidth="1"/>
    <col min="7" max="7" width="11.5703125" customWidth="1"/>
    <col min="9" max="9" width="11.28515625" customWidth="1"/>
  </cols>
  <sheetData>
    <row r="1" spans="1:9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31</v>
      </c>
      <c r="G1" t="s">
        <v>7</v>
      </c>
      <c r="H1" t="s">
        <v>8</v>
      </c>
      <c r="I1" t="s">
        <v>9</v>
      </c>
    </row>
    <row r="2" spans="1:9" x14ac:dyDescent="0.25">
      <c r="C2" t="s">
        <v>28</v>
      </c>
      <c r="D2">
        <v>88</v>
      </c>
      <c r="E2">
        <v>0</v>
      </c>
      <c r="G2">
        <v>0</v>
      </c>
      <c r="H2">
        <v>0</v>
      </c>
      <c r="I2"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65B49-D1A2-45E2-9F6B-CB10D2BFEE5E}">
  <dimension ref="A1:I2"/>
  <sheetViews>
    <sheetView workbookViewId="0">
      <selection sqref="A1:I2"/>
    </sheetView>
  </sheetViews>
  <sheetFormatPr defaultRowHeight="15" x14ac:dyDescent="0.25"/>
  <cols>
    <col min="1" max="1" width="10.140625" customWidth="1"/>
    <col min="2" max="2" width="12.28515625" customWidth="1"/>
    <col min="5" max="5" width="12.28515625" customWidth="1"/>
    <col min="6" max="6" width="14.85546875" customWidth="1"/>
    <col min="7" max="7" width="11.5703125" customWidth="1"/>
    <col min="9" max="9" width="11.28515625" customWidth="1"/>
  </cols>
  <sheetData>
    <row r="1" spans="1:9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31</v>
      </c>
      <c r="G1" t="s">
        <v>7</v>
      </c>
      <c r="H1" t="s">
        <v>8</v>
      </c>
      <c r="I1" t="s">
        <v>9</v>
      </c>
    </row>
    <row r="2" spans="1:9" x14ac:dyDescent="0.25">
      <c r="C2" t="s">
        <v>28</v>
      </c>
      <c r="D2">
        <v>88</v>
      </c>
      <c r="E2">
        <v>0</v>
      </c>
      <c r="G2">
        <v>0</v>
      </c>
      <c r="H2">
        <v>0</v>
      </c>
      <c r="I2"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D4481-741A-48D9-BA30-FE77F0801E90}">
  <dimension ref="A1:I2"/>
  <sheetViews>
    <sheetView workbookViewId="0">
      <selection sqref="A1:I2"/>
    </sheetView>
  </sheetViews>
  <sheetFormatPr defaultRowHeight="15" x14ac:dyDescent="0.25"/>
  <cols>
    <col min="1" max="1" width="10.140625" customWidth="1"/>
    <col min="2" max="2" width="12.28515625" customWidth="1"/>
    <col min="5" max="5" width="12.28515625" customWidth="1"/>
    <col min="6" max="6" width="14.85546875" customWidth="1"/>
    <col min="7" max="7" width="11.5703125" customWidth="1"/>
    <col min="9" max="9" width="11.28515625" customWidth="1"/>
  </cols>
  <sheetData>
    <row r="1" spans="1:9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31</v>
      </c>
      <c r="G1" t="s">
        <v>7</v>
      </c>
      <c r="H1" t="s">
        <v>8</v>
      </c>
      <c r="I1" t="s">
        <v>9</v>
      </c>
    </row>
    <row r="2" spans="1:9" x14ac:dyDescent="0.25">
      <c r="C2" t="s">
        <v>28</v>
      </c>
      <c r="D2">
        <v>88</v>
      </c>
      <c r="E2">
        <v>0</v>
      </c>
      <c r="G2">
        <v>0</v>
      </c>
      <c r="H2">
        <v>0</v>
      </c>
      <c r="I2"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3A64C-3B5F-4043-B9D9-DA0ACA6FD50D}">
  <sheetPr>
    <tabColor rgb="FFFFFF00"/>
    <pageSetUpPr fitToPage="1"/>
  </sheetPr>
  <dimension ref="A1:V66"/>
  <sheetViews>
    <sheetView showGridLines="0" zoomScale="90" zoomScaleNormal="90" workbookViewId="0">
      <pane ySplit="2" topLeftCell="A3" activePane="bottomLeft" state="frozen"/>
      <selection pane="bottomLeft" activeCell="J21" sqref="J21"/>
    </sheetView>
  </sheetViews>
  <sheetFormatPr defaultColWidth="0" defaultRowHeight="13.15" customHeight="1" zeroHeight="1" x14ac:dyDescent="0.2"/>
  <cols>
    <col min="1" max="1" width="1.7109375" style="6" customWidth="1"/>
    <col min="2" max="2" width="13.140625" style="6" bestFit="1" customWidth="1"/>
    <col min="3" max="3" width="18.140625" style="5" bestFit="1" customWidth="1"/>
    <col min="4" max="4" width="13.7109375" style="6" bestFit="1" customWidth="1"/>
    <col min="5" max="5" width="11.28515625" style="5" bestFit="1" customWidth="1"/>
    <col min="6" max="6" width="14.28515625" style="7" customWidth="1"/>
    <col min="7" max="9" width="14.28515625" style="8" customWidth="1"/>
    <col min="10" max="10" width="14.140625" style="5" bestFit="1" customWidth="1"/>
    <col min="11" max="11" width="2.85546875" style="5" customWidth="1"/>
    <col min="12" max="12" width="12" style="6" bestFit="1" customWidth="1"/>
    <col min="13" max="13" width="8.85546875" style="6" hidden="1" customWidth="1"/>
    <col min="14" max="14" width="11.28515625" style="6" hidden="1" customWidth="1"/>
    <col min="15" max="15" width="10.7109375" style="6" hidden="1" customWidth="1"/>
    <col min="16" max="16" width="13.5703125" style="6" hidden="1" customWidth="1"/>
    <col min="17" max="17" width="14.140625" style="6" hidden="1" customWidth="1"/>
    <col min="18" max="18" width="13.140625" style="6" hidden="1" customWidth="1"/>
    <col min="19" max="20" width="14.7109375" style="6" hidden="1" customWidth="1"/>
    <col min="21" max="21" width="15.5703125" style="6" hidden="1" customWidth="1"/>
    <col min="22" max="22" width="11" style="6" hidden="1" customWidth="1"/>
    <col min="23" max="16384" width="8.85546875" style="6" hidden="1"/>
  </cols>
  <sheetData>
    <row r="1" spans="2:21" ht="6" customHeight="1" x14ac:dyDescent="0.2"/>
    <row r="2" spans="2:21" ht="16.5" thickBot="1" x14ac:dyDescent="0.3">
      <c r="B2" s="100" t="s">
        <v>35</v>
      </c>
      <c r="C2" s="100"/>
      <c r="D2" s="100"/>
      <c r="E2" s="100"/>
      <c r="F2" s="100"/>
      <c r="G2" s="100"/>
      <c r="H2" s="100"/>
      <c r="I2" s="100"/>
      <c r="J2" s="100"/>
    </row>
    <row r="3" spans="2:21" ht="12.75" x14ac:dyDescent="0.2">
      <c r="E3" s="7"/>
      <c r="G3" s="7"/>
    </row>
    <row r="4" spans="2:21" ht="12.75" x14ac:dyDescent="0.2">
      <c r="C4" s="9" t="s">
        <v>27</v>
      </c>
      <c r="D4" s="44">
        <v>20</v>
      </c>
      <c r="E4" s="43"/>
      <c r="F4" s="43"/>
      <c r="G4" s="43"/>
      <c r="H4" s="5"/>
      <c r="I4" s="5" t="s">
        <v>30</v>
      </c>
      <c r="K4" s="6"/>
    </row>
    <row r="5" spans="2:21" ht="12.75" x14ac:dyDescent="0.2">
      <c r="C5" s="9" t="s">
        <v>26</v>
      </c>
      <c r="D5" s="44">
        <v>20</v>
      </c>
      <c r="E5" s="43"/>
      <c r="F5" s="43"/>
      <c r="G5" s="43"/>
      <c r="H5" s="6"/>
      <c r="I5" s="5">
        <v>3</v>
      </c>
      <c r="L5" s="46"/>
    </row>
    <row r="6" spans="2:21" ht="12.75" x14ac:dyDescent="0.2">
      <c r="C6" s="5" t="s">
        <v>5</v>
      </c>
      <c r="D6" s="48">
        <f>350/D4</f>
        <v>17.5</v>
      </c>
      <c r="E6" s="47"/>
      <c r="F6" s="47"/>
      <c r="G6" s="47"/>
      <c r="H6" s="6"/>
      <c r="I6" s="6"/>
      <c r="L6" s="46"/>
    </row>
    <row r="7" spans="2:21" ht="6" customHeight="1" x14ac:dyDescent="0.2">
      <c r="D7" s="39"/>
      <c r="E7" s="9"/>
      <c r="F7" s="5"/>
      <c r="G7" s="6"/>
      <c r="H7" s="6"/>
      <c r="I7" s="6"/>
    </row>
    <row r="8" spans="2:21" ht="12.75" x14ac:dyDescent="0.2">
      <c r="B8" s="63"/>
      <c r="C8" s="64"/>
      <c r="D8" s="63"/>
      <c r="E8" s="64"/>
      <c r="F8" s="64"/>
      <c r="G8" s="101" t="s">
        <v>0</v>
      </c>
      <c r="H8" s="101"/>
      <c r="I8" s="65" t="s">
        <v>1</v>
      </c>
      <c r="J8" s="64"/>
    </row>
    <row r="9" spans="2:21" s="5" customFormat="1" ht="17.25" customHeight="1" x14ac:dyDescent="0.2">
      <c r="B9" s="66" t="s">
        <v>2</v>
      </c>
      <c r="C9" s="66" t="s">
        <v>3</v>
      </c>
      <c r="D9" s="67" t="s">
        <v>4</v>
      </c>
      <c r="E9" s="67" t="s">
        <v>5</v>
      </c>
      <c r="F9" s="67" t="s">
        <v>6</v>
      </c>
      <c r="G9" s="68">
        <v>45046</v>
      </c>
      <c r="H9" s="69" t="s">
        <v>7</v>
      </c>
      <c r="I9" s="69" t="s">
        <v>8</v>
      </c>
      <c r="J9" s="67" t="s">
        <v>9</v>
      </c>
      <c r="N9" s="6"/>
      <c r="O9" s="6"/>
      <c r="P9" s="6"/>
      <c r="Q9" s="6"/>
      <c r="R9" s="6"/>
      <c r="S9" s="6"/>
      <c r="T9" s="6"/>
      <c r="U9" s="6"/>
    </row>
    <row r="10" spans="2:21" ht="12.75" x14ac:dyDescent="0.2">
      <c r="B10" s="10" t="s">
        <v>29</v>
      </c>
      <c r="C10" s="10"/>
      <c r="D10" s="36">
        <v>1052</v>
      </c>
      <c r="E10" s="11">
        <f>$D$4*$D$6</f>
        <v>350</v>
      </c>
      <c r="F10" s="12">
        <f t="shared" ref="F10:F14" si="0">G10+H10</f>
        <v>248.1</v>
      </c>
      <c r="G10" s="13">
        <v>248.1</v>
      </c>
      <c r="H10" s="13">
        <f>G10/$D$5*($D$4-$D$5)</f>
        <v>0</v>
      </c>
      <c r="I10" s="13">
        <f t="shared" ref="I10:I14" si="1">G10/$D$5</f>
        <v>12.404999999999999</v>
      </c>
      <c r="J10" s="14">
        <f t="shared" ref="J10:J11" si="2">F10/E10</f>
        <v>0.70885714285714285</v>
      </c>
      <c r="L10" s="45">
        <v>44998</v>
      </c>
    </row>
    <row r="11" spans="2:21" ht="12.75" x14ac:dyDescent="0.2">
      <c r="B11" s="10"/>
      <c r="C11" s="10"/>
      <c r="D11" s="36">
        <v>1053</v>
      </c>
      <c r="E11" s="11">
        <f t="shared" ref="E11:E12" si="3">$D$4*$D$6</f>
        <v>350</v>
      </c>
      <c r="F11" s="12">
        <f t="shared" si="0"/>
        <v>286.39999999999998</v>
      </c>
      <c r="G11" s="13">
        <v>286.39999999999998</v>
      </c>
      <c r="H11" s="13">
        <f t="shared" ref="H11:H14" si="4">G11/$D$5*($D$4-$D$5)</f>
        <v>0</v>
      </c>
      <c r="I11" s="13">
        <f t="shared" si="1"/>
        <v>14.319999999999999</v>
      </c>
      <c r="J11" s="14">
        <f t="shared" si="2"/>
        <v>0.81828571428571417</v>
      </c>
      <c r="L11" s="45">
        <v>44994</v>
      </c>
    </row>
    <row r="12" spans="2:21" ht="12.75" x14ac:dyDescent="0.2">
      <c r="B12" s="10"/>
      <c r="C12" s="10"/>
      <c r="D12" s="36">
        <v>1054</v>
      </c>
      <c r="E12" s="11">
        <f t="shared" si="3"/>
        <v>350</v>
      </c>
      <c r="F12" s="12">
        <f t="shared" si="0"/>
        <v>365.7</v>
      </c>
      <c r="G12" s="13">
        <v>365.7</v>
      </c>
      <c r="H12" s="13">
        <f t="shared" si="4"/>
        <v>0</v>
      </c>
      <c r="I12" s="13">
        <f t="shared" si="1"/>
        <v>18.285</v>
      </c>
      <c r="J12" s="14">
        <f>F12/E12</f>
        <v>1.0448571428571429</v>
      </c>
      <c r="L12" s="45">
        <v>45006</v>
      </c>
    </row>
    <row r="13" spans="2:21" ht="12.75" x14ac:dyDescent="0.2">
      <c r="B13" s="10"/>
      <c r="C13" s="10"/>
      <c r="D13" s="36">
        <v>1055</v>
      </c>
      <c r="E13" s="11">
        <v>0</v>
      </c>
      <c r="F13" s="12">
        <f t="shared" si="0"/>
        <v>0</v>
      </c>
      <c r="G13" s="13"/>
      <c r="H13" s="13">
        <f t="shared" si="4"/>
        <v>0</v>
      </c>
      <c r="I13" s="13">
        <f t="shared" si="1"/>
        <v>0</v>
      </c>
      <c r="J13" s="14"/>
    </row>
    <row r="14" spans="2:21" ht="12.75" x14ac:dyDescent="0.2">
      <c r="B14" s="10"/>
      <c r="C14" s="10"/>
      <c r="D14" s="36">
        <v>1056</v>
      </c>
      <c r="E14" s="11">
        <v>0</v>
      </c>
      <c r="F14" s="12">
        <f t="shared" si="0"/>
        <v>0</v>
      </c>
      <c r="G14" s="13"/>
      <c r="H14" s="13">
        <f t="shared" si="4"/>
        <v>0</v>
      </c>
      <c r="I14" s="13">
        <f t="shared" si="1"/>
        <v>0</v>
      </c>
      <c r="J14" s="14"/>
    </row>
    <row r="15" spans="2:21" ht="12.75" x14ac:dyDescent="0.2">
      <c r="B15" s="10"/>
      <c r="C15" s="10"/>
      <c r="D15" s="36"/>
      <c r="E15" s="11"/>
      <c r="F15" s="12"/>
      <c r="G15" s="13"/>
      <c r="H15" s="13"/>
      <c r="I15" s="13"/>
      <c r="J15" s="14"/>
    </row>
    <row r="16" spans="2:21" ht="12.75" x14ac:dyDescent="0.2">
      <c r="B16" s="10"/>
      <c r="C16" s="10"/>
      <c r="D16" s="36"/>
      <c r="E16" s="11"/>
      <c r="F16" s="12"/>
      <c r="G16" s="13"/>
      <c r="H16" s="13"/>
      <c r="I16" s="13"/>
      <c r="J16" s="14"/>
    </row>
    <row r="17" spans="2:11" ht="12.75" x14ac:dyDescent="0.2">
      <c r="B17" s="10"/>
      <c r="C17" s="10"/>
      <c r="D17" s="36"/>
      <c r="E17" s="11"/>
      <c r="F17" s="12"/>
      <c r="G17" s="13"/>
      <c r="H17" s="13"/>
      <c r="I17" s="13"/>
      <c r="J17" s="14"/>
    </row>
    <row r="18" spans="2:11" ht="12.75" x14ac:dyDescent="0.2">
      <c r="B18" s="10"/>
      <c r="C18" s="10"/>
      <c r="D18" s="36"/>
      <c r="E18" s="11"/>
      <c r="F18" s="12"/>
      <c r="G18" s="13"/>
      <c r="H18" s="13"/>
      <c r="I18" s="13"/>
      <c r="J18" s="14"/>
    </row>
    <row r="19" spans="2:11" ht="12.75" x14ac:dyDescent="0.2">
      <c r="B19" s="10"/>
      <c r="C19" s="10"/>
      <c r="D19" s="36"/>
      <c r="E19" s="11"/>
      <c r="F19" s="12"/>
      <c r="G19" s="13"/>
      <c r="H19" s="13"/>
      <c r="I19" s="13"/>
      <c r="J19" s="14"/>
    </row>
    <row r="20" spans="2:11" ht="12.75" x14ac:dyDescent="0.2">
      <c r="B20" s="10"/>
      <c r="C20" s="10"/>
      <c r="D20" s="36"/>
      <c r="E20" s="11"/>
      <c r="F20" s="12"/>
      <c r="G20" s="13"/>
      <c r="H20" s="13"/>
      <c r="I20" s="13"/>
      <c r="J20" s="14"/>
    </row>
    <row r="21" spans="2:11" ht="12.75" x14ac:dyDescent="0.2">
      <c r="B21" s="28"/>
      <c r="C21" s="28"/>
      <c r="D21" s="34" t="s">
        <v>10</v>
      </c>
      <c r="E21" s="29">
        <f>SUM(E10:E20)</f>
        <v>1050</v>
      </c>
      <c r="F21" s="29">
        <f>SUM(F10:F20)</f>
        <v>900.2</v>
      </c>
      <c r="G21" s="30">
        <f>SUM(G10:G20)</f>
        <v>900.2</v>
      </c>
      <c r="H21" s="30">
        <f>SUM(H10:H20)</f>
        <v>0</v>
      </c>
      <c r="I21" s="30">
        <f>G21/$D$5</f>
        <v>45.010000000000005</v>
      </c>
      <c r="J21" s="31">
        <f>F21/E21</f>
        <v>0.85733333333333339</v>
      </c>
    </row>
    <row r="22" spans="2:11" s="70" customFormat="1" ht="12" thickBot="1" x14ac:dyDescent="0.25">
      <c r="B22" s="70" t="s">
        <v>36</v>
      </c>
      <c r="C22" s="71"/>
      <c r="E22" s="71"/>
      <c r="F22" s="72"/>
      <c r="J22" s="71"/>
      <c r="K22" s="71"/>
    </row>
    <row r="23" spans="2:11" s="1" customFormat="1" ht="12.6" customHeight="1" x14ac:dyDescent="0.2">
      <c r="C23" s="73" t="s">
        <v>11</v>
      </c>
      <c r="D23" s="74" t="s">
        <v>12</v>
      </c>
      <c r="E23" s="74" t="s">
        <v>13</v>
      </c>
      <c r="F23" s="75"/>
      <c r="G23" s="18"/>
      <c r="H23" s="19"/>
      <c r="I23" s="20"/>
    </row>
    <row r="24" spans="2:11" s="1" customFormat="1" ht="19.899999999999999" customHeight="1" x14ac:dyDescent="0.2">
      <c r="C24" s="76" t="s">
        <v>14</v>
      </c>
      <c r="D24" s="22">
        <f>SUM(E10:E20)</f>
        <v>1050</v>
      </c>
      <c r="E24" s="22"/>
      <c r="F24" s="3"/>
      <c r="G24" s="96" t="s">
        <v>15</v>
      </c>
      <c r="H24" s="97"/>
      <c r="I24" s="33">
        <f>E27/D24</f>
        <v>0.85733333333333339</v>
      </c>
    </row>
    <row r="25" spans="2:11" s="1" customFormat="1" ht="19.899999999999999" customHeight="1" x14ac:dyDescent="0.2">
      <c r="C25" s="76" t="s">
        <v>16</v>
      </c>
      <c r="D25" s="22"/>
      <c r="E25" s="22">
        <f>SUM(G10:G20)</f>
        <v>900.2</v>
      </c>
      <c r="F25" s="3"/>
      <c r="G25" s="96" t="s">
        <v>17</v>
      </c>
      <c r="H25" s="97"/>
      <c r="I25" s="23">
        <v>3</v>
      </c>
    </row>
    <row r="26" spans="2:11" s="1" customFormat="1" ht="6" customHeight="1" x14ac:dyDescent="0.2">
      <c r="C26" s="76" t="s">
        <v>7</v>
      </c>
      <c r="D26" s="22"/>
      <c r="E26" s="22">
        <f>H21</f>
        <v>0</v>
      </c>
      <c r="F26" s="3"/>
      <c r="G26" s="24"/>
      <c r="H26" s="32"/>
      <c r="I26" s="23"/>
    </row>
    <row r="27" spans="2:11" s="1" customFormat="1" ht="8.4499999999999993" customHeight="1" x14ac:dyDescent="0.2">
      <c r="C27" s="25"/>
      <c r="D27" s="25"/>
      <c r="E27" s="26">
        <f>E26+E25</f>
        <v>900.2</v>
      </c>
      <c r="G27" s="96" t="s">
        <v>18</v>
      </c>
      <c r="H27" s="97"/>
      <c r="I27" s="102">
        <f>COUNTIF($J$10:$J$20,"&lt;80%")</f>
        <v>1</v>
      </c>
    </row>
    <row r="28" spans="2:11" s="1" customFormat="1" ht="19.899999999999999" customHeight="1" x14ac:dyDescent="0.2">
      <c r="F28" s="4"/>
      <c r="G28" s="96"/>
      <c r="H28" s="97"/>
      <c r="I28" s="102"/>
    </row>
    <row r="29" spans="2:11" s="1" customFormat="1" ht="19.899999999999999" customHeight="1" x14ac:dyDescent="0.2">
      <c r="G29" s="96" t="s">
        <v>19</v>
      </c>
      <c r="H29" s="97"/>
      <c r="I29" s="35">
        <f>$E$25/$I$25/D5</f>
        <v>15.003333333333334</v>
      </c>
    </row>
    <row r="30" spans="2:11" s="1" customFormat="1" ht="19.899999999999999" customHeight="1" x14ac:dyDescent="0.2">
      <c r="G30" s="96" t="s">
        <v>20</v>
      </c>
      <c r="H30" s="97"/>
      <c r="I30" s="35">
        <f>MAX(I10:I20)</f>
        <v>18.285</v>
      </c>
    </row>
    <row r="31" spans="2:11" s="1" customFormat="1" ht="31.5" customHeight="1" x14ac:dyDescent="0.2">
      <c r="G31" s="96" t="s">
        <v>24</v>
      </c>
      <c r="H31" s="97"/>
      <c r="I31" s="35" t="str">
        <f>IF(OR(I24&gt;=100%,D4=D5),"",(E21-G21)/NETWORKDAYS(G9+1,DATE(2022,MONTH(G9)+1,1)-1,J44:J47)/I5)</f>
        <v/>
      </c>
    </row>
    <row r="32" spans="2:11" s="1" customFormat="1" ht="12.6" customHeight="1" thickBot="1" x14ac:dyDescent="0.25">
      <c r="G32" s="98"/>
      <c r="H32" s="99"/>
      <c r="I32" s="27"/>
    </row>
    <row r="33" spans="2:10" s="1" customFormat="1" ht="8.4499999999999993" customHeight="1" x14ac:dyDescent="0.2"/>
    <row r="34" spans="2:10" s="1" customFormat="1" ht="13.9" customHeight="1" x14ac:dyDescent="0.2">
      <c r="B34" s="40"/>
      <c r="C34" s="40"/>
      <c r="D34" s="40"/>
      <c r="E34" s="40"/>
    </row>
    <row r="35" spans="2:10" s="1" customFormat="1" ht="7.15" customHeight="1" x14ac:dyDescent="0.2">
      <c r="B35" s="40"/>
      <c r="C35" s="40"/>
      <c r="D35" s="40"/>
      <c r="E35" s="40"/>
    </row>
    <row r="36" spans="2:10" s="1" customFormat="1" ht="15" x14ac:dyDescent="0.25">
      <c r="B36" s="40"/>
      <c r="C36" s="60" t="s">
        <v>21</v>
      </c>
      <c r="D36" s="60" t="s">
        <v>32</v>
      </c>
      <c r="E36" s="60" t="s">
        <v>22</v>
      </c>
      <c r="F36" s="2"/>
    </row>
    <row r="37" spans="2:10" s="1" customFormat="1" ht="15" x14ac:dyDescent="0.25">
      <c r="B37" s="40"/>
      <c r="C37" s="61">
        <v>1052</v>
      </c>
      <c r="D37" s="62">
        <v>350</v>
      </c>
      <c r="E37" s="62">
        <v>248.1</v>
      </c>
    </row>
    <row r="38" spans="2:10" s="1" customFormat="1" ht="15" x14ac:dyDescent="0.25">
      <c r="B38" s="40"/>
      <c r="C38" s="61">
        <v>1053</v>
      </c>
      <c r="D38" s="62">
        <v>350</v>
      </c>
      <c r="E38" s="62">
        <v>286.39999999999998</v>
      </c>
    </row>
    <row r="39" spans="2:10" s="1" customFormat="1" ht="15" x14ac:dyDescent="0.25">
      <c r="B39" s="40"/>
      <c r="C39" s="61">
        <v>1054</v>
      </c>
      <c r="D39" s="62">
        <v>350</v>
      </c>
      <c r="E39" s="62">
        <v>365.7</v>
      </c>
    </row>
    <row r="40" spans="2:10" s="1" customFormat="1" ht="15" x14ac:dyDescent="0.25">
      <c r="B40" s="40"/>
      <c r="C40" s="61">
        <v>1055</v>
      </c>
      <c r="D40" s="62">
        <v>0</v>
      </c>
      <c r="E40" s="62">
        <v>0</v>
      </c>
      <c r="G40" s="8"/>
      <c r="H40" s="8"/>
      <c r="I40" s="8"/>
    </row>
    <row r="41" spans="2:10" s="1" customFormat="1" ht="15" x14ac:dyDescent="0.25">
      <c r="B41" s="40"/>
      <c r="C41" s="61">
        <v>1056</v>
      </c>
      <c r="D41" s="62">
        <v>0</v>
      </c>
      <c r="E41" s="62">
        <v>0</v>
      </c>
      <c r="G41" s="8"/>
      <c r="H41" s="8"/>
      <c r="I41" s="8"/>
    </row>
    <row r="42" spans="2:10" ht="15" x14ac:dyDescent="0.25">
      <c r="B42" s="42"/>
      <c r="C42" s="61" t="s">
        <v>23</v>
      </c>
      <c r="D42" s="62">
        <v>1050</v>
      </c>
      <c r="E42" s="62">
        <v>900.2</v>
      </c>
    </row>
    <row r="43" spans="2:10" ht="15" x14ac:dyDescent="0.25">
      <c r="B43" s="42"/>
      <c r="C43"/>
      <c r="D43"/>
      <c r="E43"/>
      <c r="J43" s="37" t="s">
        <v>25</v>
      </c>
    </row>
    <row r="44" spans="2:10" ht="15" x14ac:dyDescent="0.25">
      <c r="B44" s="42"/>
      <c r="C44"/>
      <c r="D44"/>
      <c r="E44"/>
      <c r="J44" s="38">
        <v>44811</v>
      </c>
    </row>
    <row r="45" spans="2:10" ht="15" x14ac:dyDescent="0.25">
      <c r="B45" s="42"/>
      <c r="C45"/>
      <c r="D45"/>
      <c r="E45"/>
      <c r="J45" s="38">
        <v>44846</v>
      </c>
    </row>
    <row r="46" spans="2:10" ht="15" x14ac:dyDescent="0.25">
      <c r="B46" s="42"/>
      <c r="C46"/>
      <c r="D46"/>
      <c r="E46"/>
      <c r="J46" s="38">
        <v>44867</v>
      </c>
    </row>
    <row r="47" spans="2:10" ht="15" hidden="1" x14ac:dyDescent="0.25">
      <c r="B47" s="42"/>
      <c r="C47"/>
      <c r="D47"/>
      <c r="E47"/>
      <c r="J47" s="38">
        <v>44879</v>
      </c>
    </row>
    <row r="48" spans="2:10" ht="15" hidden="1" x14ac:dyDescent="0.25">
      <c r="B48" s="42"/>
      <c r="C48"/>
      <c r="D48"/>
      <c r="E48"/>
    </row>
    <row r="49" spans="2:5" ht="15" x14ac:dyDescent="0.25">
      <c r="B49" s="42"/>
      <c r="C49" s="41"/>
      <c r="D49" s="41"/>
      <c r="E49" s="41"/>
    </row>
    <row r="50" spans="2:5" ht="15" x14ac:dyDescent="0.25">
      <c r="B50" s="42"/>
      <c r="C50" s="41"/>
      <c r="D50" s="41"/>
      <c r="E50" s="41"/>
    </row>
    <row r="51" spans="2:5" ht="12.75" x14ac:dyDescent="0.2"/>
    <row r="52" spans="2:5" ht="12.75" x14ac:dyDescent="0.2"/>
    <row r="53" spans="2:5" ht="12.75" x14ac:dyDescent="0.2"/>
    <row r="54" spans="2:5" ht="12.75" x14ac:dyDescent="0.2"/>
    <row r="55" spans="2:5" ht="12.75" x14ac:dyDescent="0.2"/>
    <row r="56" spans="2:5" ht="12.75" x14ac:dyDescent="0.2"/>
    <row r="57" spans="2:5" ht="12.75" x14ac:dyDescent="0.2"/>
    <row r="58" spans="2:5" ht="12.75" x14ac:dyDescent="0.2"/>
    <row r="59" spans="2:5" ht="12.75" x14ac:dyDescent="0.2"/>
    <row r="60" spans="2:5" ht="12.75" x14ac:dyDescent="0.2"/>
    <row r="61" spans="2:5" ht="12.75" x14ac:dyDescent="0.2"/>
    <row r="62" spans="2:5" ht="12.75" x14ac:dyDescent="0.2"/>
    <row r="63" spans="2:5" ht="12.75" x14ac:dyDescent="0.2"/>
    <row r="64" spans="2:5" ht="12.75" x14ac:dyDescent="0.2"/>
    <row r="65" ht="12.75" x14ac:dyDescent="0.2"/>
    <row r="66" ht="12.75" x14ac:dyDescent="0.2"/>
  </sheetData>
  <autoFilter ref="B9:J9" xr:uid="{00000000-0001-0000-0000-000000000000}"/>
  <mergeCells count="10">
    <mergeCell ref="G29:H29"/>
    <mergeCell ref="G30:H30"/>
    <mergeCell ref="G31:H31"/>
    <mergeCell ref="G32:H32"/>
    <mergeCell ref="B2:J2"/>
    <mergeCell ref="G8:H8"/>
    <mergeCell ref="G24:H24"/>
    <mergeCell ref="G25:H25"/>
    <mergeCell ref="G27:H28"/>
    <mergeCell ref="I27:I28"/>
  </mergeCells>
  <conditionalFormatting sqref="D12:D16">
    <cfRule type="duplicateValues" dxfId="51" priority="7"/>
  </conditionalFormatting>
  <conditionalFormatting sqref="D17:D19">
    <cfRule type="duplicateValues" dxfId="50" priority="1"/>
  </conditionalFormatting>
  <conditionalFormatting sqref="D21">
    <cfRule type="duplicateValues" dxfId="49" priority="3"/>
  </conditionalFormatting>
  <conditionalFormatting sqref="D51:D1048576 D22 D20 D6:D12">
    <cfRule type="duplicateValues" dxfId="48" priority="9"/>
  </conditionalFormatting>
  <conditionalFormatting sqref="I24">
    <cfRule type="iconSet" priority="5">
      <iconSet>
        <cfvo type="percent" val="0"/>
        <cfvo type="num" val="0.8"/>
        <cfvo type="num" val="1"/>
      </iconSet>
    </cfRule>
  </conditionalFormatting>
  <conditionalFormatting sqref="J12:J16">
    <cfRule type="iconSet" priority="8">
      <iconSet>
        <cfvo type="percent" val="0"/>
        <cfvo type="num" val="0.8"/>
        <cfvo type="num" val="1"/>
      </iconSet>
    </cfRule>
  </conditionalFormatting>
  <conditionalFormatting sqref="J17:J19">
    <cfRule type="iconSet" priority="2">
      <iconSet>
        <cfvo type="percent" val="0"/>
        <cfvo type="num" val="0.8"/>
        <cfvo type="num" val="1"/>
      </iconSet>
    </cfRule>
  </conditionalFormatting>
  <conditionalFormatting sqref="J20 J10:J14">
    <cfRule type="iconSet" priority="6">
      <iconSet>
        <cfvo type="percent" val="0"/>
        <cfvo type="num" val="0.8"/>
        <cfvo type="num" val="1"/>
      </iconSet>
    </cfRule>
  </conditionalFormatting>
  <conditionalFormatting sqref="J21">
    <cfRule type="iconSet" priority="4">
      <iconSet>
        <cfvo type="percent" val="0"/>
        <cfvo type="num" val="0.8"/>
        <cfvo type="num" val="1"/>
      </iconSet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AF690-CE12-4C79-9472-90F8ABDF100A}">
  <sheetPr>
    <tabColor rgb="FFFFFF00"/>
    <pageSetUpPr fitToPage="1"/>
  </sheetPr>
  <dimension ref="A1:V66"/>
  <sheetViews>
    <sheetView showGridLines="0" zoomScale="90" zoomScaleNormal="90" workbookViewId="0">
      <pane ySplit="2" topLeftCell="A3" activePane="bottomLeft" state="frozen"/>
      <selection pane="bottomLeft" activeCell="J21" sqref="J21"/>
    </sheetView>
  </sheetViews>
  <sheetFormatPr defaultColWidth="0" defaultRowHeight="13.15" customHeight="1" zeroHeight="1" x14ac:dyDescent="0.2"/>
  <cols>
    <col min="1" max="1" width="1.7109375" style="6" customWidth="1"/>
    <col min="2" max="2" width="13.140625" style="6" bestFit="1" customWidth="1"/>
    <col min="3" max="3" width="18.140625" style="5" bestFit="1" customWidth="1"/>
    <col min="4" max="4" width="13.85546875" style="6" bestFit="1" customWidth="1"/>
    <col min="5" max="5" width="11.28515625" style="5" bestFit="1" customWidth="1"/>
    <col min="6" max="6" width="14.28515625" style="7" customWidth="1"/>
    <col min="7" max="9" width="14.28515625" style="8" customWidth="1"/>
    <col min="10" max="10" width="14.140625" style="5" bestFit="1" customWidth="1"/>
    <col min="11" max="11" width="2.85546875" style="5" customWidth="1"/>
    <col min="12" max="12" width="11.140625" style="6" customWidth="1"/>
    <col min="13" max="13" width="8.85546875" style="6" hidden="1" customWidth="1"/>
    <col min="14" max="14" width="11.28515625" style="6" hidden="1" customWidth="1"/>
    <col min="15" max="15" width="10.7109375" style="6" hidden="1" customWidth="1"/>
    <col min="16" max="16" width="13.5703125" style="6" hidden="1" customWidth="1"/>
    <col min="17" max="17" width="14.140625" style="6" hidden="1" customWidth="1"/>
    <col min="18" max="18" width="13.140625" style="6" hidden="1" customWidth="1"/>
    <col min="19" max="20" width="14.7109375" style="6" hidden="1" customWidth="1"/>
    <col min="21" max="21" width="15.5703125" style="6" hidden="1" customWidth="1"/>
    <col min="22" max="22" width="11" style="6" hidden="1" customWidth="1"/>
    <col min="23" max="16384" width="8.85546875" style="6" hidden="1"/>
  </cols>
  <sheetData>
    <row r="1" spans="2:21" ht="6" customHeight="1" x14ac:dyDescent="0.2"/>
    <row r="2" spans="2:21" ht="16.5" thickBot="1" x14ac:dyDescent="0.3">
      <c r="B2" s="100" t="s">
        <v>33</v>
      </c>
      <c r="C2" s="100"/>
      <c r="D2" s="100"/>
      <c r="E2" s="100"/>
      <c r="F2" s="100"/>
      <c r="G2" s="100"/>
      <c r="H2" s="100"/>
      <c r="I2" s="100"/>
      <c r="J2" s="100"/>
    </row>
    <row r="3" spans="2:21" ht="12.75" x14ac:dyDescent="0.2">
      <c r="E3" s="7"/>
      <c r="G3" s="7"/>
    </row>
    <row r="4" spans="2:21" ht="12.75" x14ac:dyDescent="0.2">
      <c r="C4" s="9" t="s">
        <v>27</v>
      </c>
      <c r="D4" s="58">
        <v>24</v>
      </c>
      <c r="E4" s="43"/>
      <c r="F4" s="43"/>
      <c r="G4" s="43"/>
      <c r="H4" s="5"/>
      <c r="I4" s="5" t="s">
        <v>30</v>
      </c>
      <c r="K4" s="6"/>
    </row>
    <row r="5" spans="2:21" ht="12.75" x14ac:dyDescent="0.2">
      <c r="C5" s="9" t="s">
        <v>26</v>
      </c>
      <c r="D5" s="58">
        <v>24</v>
      </c>
      <c r="E5" s="43"/>
      <c r="F5" s="43"/>
      <c r="G5" s="43"/>
      <c r="H5" s="6"/>
      <c r="I5" s="5">
        <v>5</v>
      </c>
      <c r="L5" s="46"/>
    </row>
    <row r="6" spans="2:21" ht="12.75" x14ac:dyDescent="0.2">
      <c r="C6" s="5" t="s">
        <v>5</v>
      </c>
      <c r="D6" s="59">
        <f>350/D4</f>
        <v>14.583333333333334</v>
      </c>
      <c r="E6" s="47"/>
      <c r="F6" s="47"/>
      <c r="G6" s="47"/>
      <c r="H6" s="6"/>
      <c r="I6" s="6"/>
      <c r="L6" s="46"/>
    </row>
    <row r="7" spans="2:21" ht="6" customHeight="1" x14ac:dyDescent="0.2">
      <c r="D7" s="39"/>
      <c r="E7" s="9"/>
      <c r="F7" s="5"/>
      <c r="G7" s="6"/>
      <c r="H7" s="6"/>
      <c r="I7" s="6"/>
    </row>
    <row r="8" spans="2:21" ht="12.75" x14ac:dyDescent="0.2">
      <c r="B8" s="51"/>
      <c r="C8" s="52"/>
      <c r="D8" s="51"/>
      <c r="E8" s="52"/>
      <c r="F8" s="52"/>
      <c r="G8" s="104" t="s">
        <v>0</v>
      </c>
      <c r="H8" s="104"/>
      <c r="I8" s="53" t="s">
        <v>1</v>
      </c>
      <c r="J8" s="52"/>
      <c r="L8" s="103" t="s">
        <v>34</v>
      </c>
    </row>
    <row r="9" spans="2:21" s="5" customFormat="1" ht="17.25" customHeight="1" x14ac:dyDescent="0.2">
      <c r="B9" s="54" t="s">
        <v>2</v>
      </c>
      <c r="C9" s="54" t="s">
        <v>3</v>
      </c>
      <c r="D9" s="54" t="s">
        <v>4</v>
      </c>
      <c r="E9" s="54" t="s">
        <v>5</v>
      </c>
      <c r="F9" s="54" t="s">
        <v>6</v>
      </c>
      <c r="G9" s="55">
        <v>45077</v>
      </c>
      <c r="H9" s="56" t="s">
        <v>7</v>
      </c>
      <c r="I9" s="56" t="s">
        <v>8</v>
      </c>
      <c r="J9" s="54" t="s">
        <v>9</v>
      </c>
      <c r="L9" s="103"/>
      <c r="N9" s="6"/>
      <c r="O9" s="6"/>
      <c r="P9" s="6"/>
      <c r="Q9" s="6"/>
      <c r="R9" s="6"/>
      <c r="S9" s="6"/>
      <c r="T9" s="6"/>
      <c r="U9" s="6"/>
    </row>
    <row r="10" spans="2:21" ht="12.75" x14ac:dyDescent="0.2">
      <c r="B10" s="10" t="s">
        <v>29</v>
      </c>
      <c r="C10" s="10"/>
      <c r="D10" s="36">
        <v>1052</v>
      </c>
      <c r="E10" s="11">
        <f>$D$4*$D$6</f>
        <v>350</v>
      </c>
      <c r="F10" s="12">
        <f t="shared" ref="F10:F14" si="0">G10+H10</f>
        <v>506.1</v>
      </c>
      <c r="G10" s="13">
        <v>506.1</v>
      </c>
      <c r="H10" s="13">
        <f>G10/$D$5*($D$4-$D$5)</f>
        <v>0</v>
      </c>
      <c r="I10" s="13">
        <f t="shared" ref="I10:I14" si="1">G10/$D$5</f>
        <v>21.087500000000002</v>
      </c>
      <c r="J10" s="14">
        <f t="shared" ref="J10:J11" si="2">F10/E10</f>
        <v>1.4460000000000002</v>
      </c>
      <c r="L10" s="45">
        <v>44998</v>
      </c>
    </row>
    <row r="11" spans="2:21" ht="12.75" x14ac:dyDescent="0.2">
      <c r="B11" s="10"/>
      <c r="C11" s="10"/>
      <c r="D11" s="36">
        <v>1053</v>
      </c>
      <c r="E11" s="11">
        <f t="shared" ref="E11:E12" si="3">$D$4*$D$6</f>
        <v>350</v>
      </c>
      <c r="F11" s="12">
        <f t="shared" si="0"/>
        <v>310.64999999999998</v>
      </c>
      <c r="G11" s="13">
        <v>310.64999999999998</v>
      </c>
      <c r="H11" s="13">
        <f t="shared" ref="H11:H14" si="4">G11/$D$5*($D$4-$D$5)</f>
        <v>0</v>
      </c>
      <c r="I11" s="13">
        <f t="shared" si="1"/>
        <v>12.94375</v>
      </c>
      <c r="J11" s="14">
        <f t="shared" si="2"/>
        <v>0.88757142857142846</v>
      </c>
      <c r="L11" s="45">
        <v>44994</v>
      </c>
    </row>
    <row r="12" spans="2:21" ht="12.75" x14ac:dyDescent="0.2">
      <c r="B12" s="10"/>
      <c r="C12" s="10"/>
      <c r="D12" s="36">
        <v>1054</v>
      </c>
      <c r="E12" s="11">
        <f t="shared" si="3"/>
        <v>350</v>
      </c>
      <c r="F12" s="12">
        <f t="shared" si="0"/>
        <v>508.6</v>
      </c>
      <c r="G12" s="13">
        <v>508.6</v>
      </c>
      <c r="H12" s="13">
        <f t="shared" si="4"/>
        <v>0</v>
      </c>
      <c r="I12" s="13">
        <f t="shared" si="1"/>
        <v>21.191666666666666</v>
      </c>
      <c r="J12" s="14">
        <f>F12/E12</f>
        <v>1.4531428571428573</v>
      </c>
      <c r="L12" s="45">
        <v>45006</v>
      </c>
    </row>
    <row r="13" spans="2:21" ht="12.75" x14ac:dyDescent="0.2">
      <c r="B13" s="10"/>
      <c r="C13" s="10"/>
      <c r="D13" s="36">
        <v>1055</v>
      </c>
      <c r="E13" s="11">
        <f>$D$4*$D$6/2</f>
        <v>175</v>
      </c>
      <c r="F13" s="12">
        <f t="shared" si="0"/>
        <v>193.8</v>
      </c>
      <c r="G13" s="13">
        <v>193.8</v>
      </c>
      <c r="H13" s="13">
        <f t="shared" si="4"/>
        <v>0</v>
      </c>
      <c r="I13" s="13">
        <f t="shared" si="1"/>
        <v>8.0750000000000011</v>
      </c>
      <c r="J13" s="14">
        <f t="shared" ref="J13:J14" si="5">F13/E13</f>
        <v>1.1074285714285714</v>
      </c>
      <c r="L13" s="45">
        <v>45047</v>
      </c>
    </row>
    <row r="14" spans="2:21" ht="12.75" x14ac:dyDescent="0.2">
      <c r="B14" s="10"/>
      <c r="C14" s="10"/>
      <c r="D14" s="36">
        <v>1056</v>
      </c>
      <c r="E14" s="11">
        <f>$D$4*$D$6/2</f>
        <v>175</v>
      </c>
      <c r="F14" s="12">
        <f t="shared" si="0"/>
        <v>321.14999999999998</v>
      </c>
      <c r="G14" s="13">
        <v>321.14999999999998</v>
      </c>
      <c r="H14" s="13">
        <f t="shared" si="4"/>
        <v>0</v>
      </c>
      <c r="I14" s="13">
        <f t="shared" si="1"/>
        <v>13.38125</v>
      </c>
      <c r="J14" s="14">
        <f t="shared" si="5"/>
        <v>1.835142857142857</v>
      </c>
      <c r="L14" s="45">
        <v>45049</v>
      </c>
    </row>
    <row r="15" spans="2:21" ht="12.75" x14ac:dyDescent="0.2">
      <c r="B15" s="10"/>
      <c r="C15" s="10"/>
      <c r="D15" s="36"/>
      <c r="E15" s="11"/>
      <c r="F15" s="12"/>
      <c r="G15" s="13"/>
      <c r="H15" s="13"/>
      <c r="I15" s="13"/>
      <c r="J15" s="14"/>
    </row>
    <row r="16" spans="2:21" ht="12.75" x14ac:dyDescent="0.2">
      <c r="B16" s="10"/>
      <c r="C16" s="10"/>
      <c r="D16" s="36"/>
      <c r="E16" s="11"/>
      <c r="F16" s="12"/>
      <c r="G16" s="13"/>
      <c r="H16" s="13"/>
      <c r="I16" s="13"/>
      <c r="J16" s="14"/>
    </row>
    <row r="17" spans="2:10" ht="12.75" x14ac:dyDescent="0.2">
      <c r="B17" s="10"/>
      <c r="C17" s="10"/>
      <c r="D17" s="36"/>
      <c r="E17" s="11"/>
      <c r="F17" s="12"/>
      <c r="G17" s="13"/>
      <c r="H17" s="13"/>
      <c r="I17" s="13"/>
      <c r="J17" s="14"/>
    </row>
    <row r="18" spans="2:10" ht="12.75" x14ac:dyDescent="0.2">
      <c r="B18" s="10"/>
      <c r="C18" s="10"/>
      <c r="D18" s="36"/>
      <c r="E18" s="11"/>
      <c r="F18" s="12"/>
      <c r="G18" s="13"/>
      <c r="H18" s="13"/>
      <c r="I18" s="13"/>
      <c r="J18" s="14"/>
    </row>
    <row r="19" spans="2:10" ht="12.75" x14ac:dyDescent="0.2">
      <c r="B19" s="10"/>
      <c r="C19" s="10"/>
      <c r="D19" s="36"/>
      <c r="E19" s="11"/>
      <c r="F19" s="12"/>
      <c r="G19" s="13"/>
      <c r="H19" s="13"/>
      <c r="I19" s="13"/>
      <c r="J19" s="14"/>
    </row>
    <row r="20" spans="2:10" ht="12.75" x14ac:dyDescent="0.2">
      <c r="B20" s="10"/>
      <c r="C20" s="10"/>
      <c r="D20" s="36"/>
      <c r="E20" s="11"/>
      <c r="F20" s="12"/>
      <c r="G20" s="13"/>
      <c r="H20" s="13"/>
      <c r="I20" s="13"/>
      <c r="J20" s="14"/>
    </row>
    <row r="21" spans="2:10" ht="12.75" x14ac:dyDescent="0.2">
      <c r="B21" s="28"/>
      <c r="C21" s="28"/>
      <c r="D21" s="34" t="s">
        <v>10</v>
      </c>
      <c r="E21" s="29">
        <f>SUM(E10:E20)</f>
        <v>1400</v>
      </c>
      <c r="F21" s="29">
        <f>SUM(F10:F20)</f>
        <v>1840.2999999999997</v>
      </c>
      <c r="G21" s="30">
        <f>SUM(G10:G20)</f>
        <v>1840.2999999999997</v>
      </c>
      <c r="H21" s="30">
        <f>SUM(H10:H20)</f>
        <v>0</v>
      </c>
      <c r="I21" s="30">
        <f>G21/$D$5</f>
        <v>76.67916666666666</v>
      </c>
      <c r="J21" s="31">
        <f>F21/E21</f>
        <v>1.3144999999999998</v>
      </c>
    </row>
    <row r="22" spans="2:10" ht="15" thickBot="1" x14ac:dyDescent="0.25">
      <c r="G22" s="1"/>
      <c r="H22" s="1"/>
      <c r="I22" s="1"/>
    </row>
    <row r="23" spans="2:10" s="1" customFormat="1" ht="12.6" customHeight="1" x14ac:dyDescent="0.2">
      <c r="C23" s="77" t="s">
        <v>11</v>
      </c>
      <c r="D23" s="78" t="s">
        <v>12</v>
      </c>
      <c r="E23" s="78" t="s">
        <v>13</v>
      </c>
      <c r="F23" s="79"/>
      <c r="G23" s="18"/>
      <c r="H23" s="19"/>
      <c r="I23" s="20"/>
    </row>
    <row r="24" spans="2:10" s="1" customFormat="1" ht="19.899999999999999" customHeight="1" x14ac:dyDescent="0.2">
      <c r="C24" s="80" t="s">
        <v>14</v>
      </c>
      <c r="D24" s="22">
        <f>SUM(E10:E20)</f>
        <v>1400</v>
      </c>
      <c r="E24" s="22"/>
      <c r="F24" s="3"/>
      <c r="G24" s="96" t="s">
        <v>15</v>
      </c>
      <c r="H24" s="97"/>
      <c r="I24" s="33">
        <f>E27/D24</f>
        <v>1.3144999999999998</v>
      </c>
    </row>
    <row r="25" spans="2:10" s="1" customFormat="1" ht="19.899999999999999" customHeight="1" x14ac:dyDescent="0.2">
      <c r="C25" s="80" t="s">
        <v>16</v>
      </c>
      <c r="D25" s="22"/>
      <c r="E25" s="22">
        <f>SUM(G10:G20)</f>
        <v>1840.2999999999997</v>
      </c>
      <c r="F25" s="3"/>
      <c r="G25" s="96" t="s">
        <v>17</v>
      </c>
      <c r="H25" s="97"/>
      <c r="I25" s="23">
        <v>5</v>
      </c>
    </row>
    <row r="26" spans="2:10" s="1" customFormat="1" ht="6" customHeight="1" x14ac:dyDescent="0.2">
      <c r="C26" s="80" t="s">
        <v>7</v>
      </c>
      <c r="D26" s="22"/>
      <c r="E26" s="22">
        <f>H21</f>
        <v>0</v>
      </c>
      <c r="F26" s="3"/>
      <c r="G26" s="24"/>
      <c r="H26" s="32"/>
      <c r="I26" s="23"/>
    </row>
    <row r="27" spans="2:10" s="1" customFormat="1" ht="8.4499999999999993" customHeight="1" x14ac:dyDescent="0.2">
      <c r="C27" s="25"/>
      <c r="D27" s="25"/>
      <c r="E27" s="26">
        <f>E26+E25</f>
        <v>1840.2999999999997</v>
      </c>
      <c r="G27" s="96" t="s">
        <v>18</v>
      </c>
      <c r="H27" s="97"/>
      <c r="I27" s="102">
        <f>COUNTIF($J$10:$J$20,"&lt;80%")</f>
        <v>0</v>
      </c>
    </row>
    <row r="28" spans="2:10" s="1" customFormat="1" ht="19.899999999999999" customHeight="1" x14ac:dyDescent="0.2">
      <c r="F28" s="4"/>
      <c r="G28" s="96"/>
      <c r="H28" s="97"/>
      <c r="I28" s="102"/>
    </row>
    <row r="29" spans="2:10" s="1" customFormat="1" ht="19.899999999999999" customHeight="1" x14ac:dyDescent="0.2">
      <c r="G29" s="96" t="s">
        <v>19</v>
      </c>
      <c r="H29" s="97"/>
      <c r="I29" s="35">
        <f>$E$25/$I$25/D5</f>
        <v>15.335833333333332</v>
      </c>
    </row>
    <row r="30" spans="2:10" s="1" customFormat="1" ht="19.899999999999999" customHeight="1" x14ac:dyDescent="0.2">
      <c r="G30" s="96" t="s">
        <v>20</v>
      </c>
      <c r="H30" s="97"/>
      <c r="I30" s="35">
        <f>MAX(I10:I20)</f>
        <v>21.191666666666666</v>
      </c>
    </row>
    <row r="31" spans="2:10" s="1" customFormat="1" ht="31.5" customHeight="1" x14ac:dyDescent="0.2">
      <c r="G31" s="96" t="s">
        <v>24</v>
      </c>
      <c r="H31" s="97"/>
      <c r="I31" s="35" t="str">
        <f>IF(OR(I24&gt;=100%,D4=D5),"",(E21-G21)/NETWORKDAYS(G9+1,DATE(2022,MONTH(G9)+1,1)-1,J44:J47)/I5)</f>
        <v/>
      </c>
    </row>
    <row r="32" spans="2:10" s="1" customFormat="1" ht="12.6" customHeight="1" thickBot="1" x14ac:dyDescent="0.25">
      <c r="G32" s="98"/>
      <c r="H32" s="99"/>
      <c r="I32" s="27"/>
    </row>
    <row r="33" spans="2:10" s="1" customFormat="1" ht="8.4499999999999993" customHeight="1" x14ac:dyDescent="0.2"/>
    <row r="34" spans="2:10" s="1" customFormat="1" ht="13.9" customHeight="1" x14ac:dyDescent="0.2">
      <c r="B34" s="40"/>
      <c r="C34" s="40"/>
      <c r="D34" s="40"/>
      <c r="E34" s="40"/>
    </row>
    <row r="35" spans="2:10" s="1" customFormat="1" ht="7.15" customHeight="1" x14ac:dyDescent="0.2">
      <c r="B35" s="40"/>
      <c r="C35" s="40"/>
      <c r="D35" s="40"/>
      <c r="E35" s="40"/>
    </row>
    <row r="36" spans="2:10" s="1" customFormat="1" ht="15" x14ac:dyDescent="0.25">
      <c r="B36" s="40"/>
      <c r="C36" s="41" t="s">
        <v>21</v>
      </c>
      <c r="D36" s="41" t="s">
        <v>32</v>
      </c>
      <c r="E36" s="41" t="s">
        <v>22</v>
      </c>
      <c r="F36" s="2"/>
    </row>
    <row r="37" spans="2:10" s="1" customFormat="1" ht="15" x14ac:dyDescent="0.25">
      <c r="B37" s="40"/>
      <c r="C37" s="81">
        <v>1052</v>
      </c>
      <c r="D37" s="82">
        <v>350</v>
      </c>
      <c r="E37" s="82">
        <v>441.5</v>
      </c>
    </row>
    <row r="38" spans="2:10" s="1" customFormat="1" ht="15" x14ac:dyDescent="0.25">
      <c r="B38" s="40"/>
      <c r="C38" s="81">
        <v>1053</v>
      </c>
      <c r="D38" s="82">
        <v>350</v>
      </c>
      <c r="E38" s="82">
        <v>212.65</v>
      </c>
    </row>
    <row r="39" spans="2:10" s="1" customFormat="1" ht="15" x14ac:dyDescent="0.25">
      <c r="B39" s="40"/>
      <c r="C39" s="81">
        <v>1054</v>
      </c>
      <c r="D39" s="82">
        <v>350</v>
      </c>
      <c r="E39" s="82">
        <v>492.5</v>
      </c>
    </row>
    <row r="40" spans="2:10" s="1" customFormat="1" ht="15" x14ac:dyDescent="0.25">
      <c r="B40" s="40"/>
      <c r="C40" s="81">
        <v>1055</v>
      </c>
      <c r="D40" s="82">
        <v>175</v>
      </c>
      <c r="E40" s="82">
        <v>452.15</v>
      </c>
      <c r="G40" s="8"/>
      <c r="H40" s="8"/>
      <c r="I40" s="8"/>
    </row>
    <row r="41" spans="2:10" s="1" customFormat="1" ht="15" x14ac:dyDescent="0.25">
      <c r="B41" s="40"/>
      <c r="C41" s="81">
        <v>1056</v>
      </c>
      <c r="D41" s="82">
        <v>175</v>
      </c>
      <c r="E41" s="82">
        <v>260.5</v>
      </c>
      <c r="G41" s="8"/>
      <c r="H41" s="8"/>
      <c r="I41" s="8"/>
    </row>
    <row r="42" spans="2:10" ht="15" x14ac:dyDescent="0.25">
      <c r="B42" s="42"/>
      <c r="C42" s="81" t="s">
        <v>23</v>
      </c>
      <c r="D42" s="82">
        <v>1400</v>
      </c>
      <c r="E42" s="82">
        <v>1859.3000000000002</v>
      </c>
    </row>
    <row r="43" spans="2:10" ht="15" x14ac:dyDescent="0.25">
      <c r="B43" s="42"/>
      <c r="C43"/>
      <c r="D43"/>
      <c r="E43"/>
      <c r="J43" s="37" t="s">
        <v>25</v>
      </c>
    </row>
    <row r="44" spans="2:10" ht="15" x14ac:dyDescent="0.25">
      <c r="B44" s="42"/>
      <c r="C44"/>
      <c r="D44"/>
      <c r="E44"/>
      <c r="J44" s="38">
        <v>44811</v>
      </c>
    </row>
    <row r="45" spans="2:10" ht="15" x14ac:dyDescent="0.25">
      <c r="B45" s="42"/>
      <c r="C45"/>
      <c r="D45"/>
      <c r="E45"/>
      <c r="J45" s="38">
        <v>44846</v>
      </c>
    </row>
    <row r="46" spans="2:10" ht="15" x14ac:dyDescent="0.25">
      <c r="B46" s="42"/>
      <c r="C46"/>
      <c r="D46"/>
      <c r="E46"/>
      <c r="J46" s="38">
        <v>44867</v>
      </c>
    </row>
    <row r="47" spans="2:10" ht="15" hidden="1" x14ac:dyDescent="0.25">
      <c r="B47" s="42"/>
      <c r="C47"/>
      <c r="D47"/>
      <c r="E47"/>
      <c r="J47" s="38">
        <v>44879</v>
      </c>
    </row>
    <row r="48" spans="2:10" ht="15" hidden="1" x14ac:dyDescent="0.25">
      <c r="B48" s="42"/>
      <c r="C48"/>
      <c r="D48"/>
      <c r="E48"/>
    </row>
    <row r="49" spans="2:9" ht="15" x14ac:dyDescent="0.25">
      <c r="B49" s="42"/>
      <c r="C49" s="41"/>
      <c r="D49" s="41"/>
      <c r="E49" s="41"/>
    </row>
    <row r="50" spans="2:9" ht="15" x14ac:dyDescent="0.25">
      <c r="B50" s="42"/>
      <c r="C50" s="41"/>
      <c r="D50" s="41"/>
      <c r="E50" s="41"/>
    </row>
    <row r="51" spans="2:9" ht="12.75" x14ac:dyDescent="0.2">
      <c r="I51" s="57"/>
    </row>
    <row r="52" spans="2:9" ht="12.75" x14ac:dyDescent="0.2"/>
    <row r="53" spans="2:9" ht="12.75" x14ac:dyDescent="0.2"/>
    <row r="54" spans="2:9" ht="12.75" x14ac:dyDescent="0.2"/>
    <row r="55" spans="2:9" ht="12.75" x14ac:dyDescent="0.2"/>
    <row r="56" spans="2:9" ht="12.75" x14ac:dyDescent="0.2"/>
    <row r="57" spans="2:9" ht="12.75" x14ac:dyDescent="0.2"/>
    <row r="58" spans="2:9" ht="12.75" x14ac:dyDescent="0.2"/>
    <row r="59" spans="2:9" ht="12.75" x14ac:dyDescent="0.2"/>
    <row r="60" spans="2:9" ht="12.75" x14ac:dyDescent="0.2"/>
    <row r="61" spans="2:9" ht="12.75" x14ac:dyDescent="0.2"/>
    <row r="62" spans="2:9" ht="12.75" x14ac:dyDescent="0.2"/>
    <row r="63" spans="2:9" ht="12.75" x14ac:dyDescent="0.2"/>
    <row r="64" spans="2:9" ht="12.75" x14ac:dyDescent="0.2"/>
    <row r="65" ht="12.75" x14ac:dyDescent="0.2"/>
    <row r="66" ht="12.75" x14ac:dyDescent="0.2"/>
  </sheetData>
  <autoFilter ref="B9:J9" xr:uid="{00000000-0001-0000-0000-000000000000}"/>
  <mergeCells count="11">
    <mergeCell ref="G29:H29"/>
    <mergeCell ref="G30:H30"/>
    <mergeCell ref="G31:H31"/>
    <mergeCell ref="G32:H32"/>
    <mergeCell ref="B2:J2"/>
    <mergeCell ref="G8:H8"/>
    <mergeCell ref="L8:L9"/>
    <mergeCell ref="G24:H24"/>
    <mergeCell ref="G25:H25"/>
    <mergeCell ref="G27:H28"/>
    <mergeCell ref="I27:I28"/>
  </mergeCells>
  <conditionalFormatting sqref="D12:D16">
    <cfRule type="duplicateValues" dxfId="47" priority="7"/>
  </conditionalFormatting>
  <conditionalFormatting sqref="D17:D19">
    <cfRule type="duplicateValues" dxfId="46" priority="1"/>
  </conditionalFormatting>
  <conditionalFormatting sqref="D21">
    <cfRule type="duplicateValues" dxfId="45" priority="3"/>
  </conditionalFormatting>
  <conditionalFormatting sqref="D51:D1048576 D22 D20 D6:D12">
    <cfRule type="duplicateValues" dxfId="44" priority="9"/>
  </conditionalFormatting>
  <conditionalFormatting sqref="I24">
    <cfRule type="iconSet" priority="5">
      <iconSet>
        <cfvo type="percent" val="0"/>
        <cfvo type="num" val="0.8"/>
        <cfvo type="num" val="1"/>
      </iconSet>
    </cfRule>
  </conditionalFormatting>
  <conditionalFormatting sqref="J12:J16">
    <cfRule type="iconSet" priority="8">
      <iconSet>
        <cfvo type="percent" val="0"/>
        <cfvo type="num" val="0.8"/>
        <cfvo type="num" val="1"/>
      </iconSet>
    </cfRule>
  </conditionalFormatting>
  <conditionalFormatting sqref="J17:J19">
    <cfRule type="iconSet" priority="2">
      <iconSet>
        <cfvo type="percent" val="0"/>
        <cfvo type="num" val="0.8"/>
        <cfvo type="num" val="1"/>
      </iconSet>
    </cfRule>
  </conditionalFormatting>
  <conditionalFormatting sqref="J20 J10:J14">
    <cfRule type="iconSet" priority="6">
      <iconSet>
        <cfvo type="percent" val="0"/>
        <cfvo type="num" val="0.8"/>
        <cfvo type="num" val="1"/>
      </iconSet>
    </cfRule>
  </conditionalFormatting>
  <conditionalFormatting sqref="J21">
    <cfRule type="iconSet" priority="4">
      <iconSet>
        <cfvo type="percent" val="0"/>
        <cfvo type="num" val="0.8"/>
        <cfvo type="num" val="1"/>
      </iconSet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D0A1-663C-48D6-844B-0350465D3B0C}">
  <sheetPr>
    <tabColor rgb="FFFFFF00"/>
    <pageSetUpPr fitToPage="1"/>
  </sheetPr>
  <dimension ref="A1:V66"/>
  <sheetViews>
    <sheetView showGridLines="0" zoomScale="90" zoomScaleNormal="90" workbookViewId="0">
      <pane ySplit="2" topLeftCell="A3" activePane="bottomLeft" state="frozen"/>
      <selection pane="bottomLeft" activeCell="L31" sqref="L31"/>
    </sheetView>
  </sheetViews>
  <sheetFormatPr defaultColWidth="0" defaultRowHeight="12.75" zeroHeight="1" x14ac:dyDescent="0.2"/>
  <cols>
    <col min="1" max="1" width="1.7109375" style="6" customWidth="1"/>
    <col min="2" max="2" width="13.140625" style="6" bestFit="1" customWidth="1"/>
    <col min="3" max="3" width="18.140625" style="5" bestFit="1" customWidth="1"/>
    <col min="4" max="4" width="13.85546875" style="6" bestFit="1" customWidth="1"/>
    <col min="5" max="5" width="11.28515625" style="5" bestFit="1" customWidth="1"/>
    <col min="6" max="6" width="14.28515625" style="7" customWidth="1"/>
    <col min="7" max="9" width="14.28515625" style="8" customWidth="1"/>
    <col min="10" max="10" width="14.140625" style="5" bestFit="1" customWidth="1"/>
    <col min="11" max="11" width="2.85546875" style="5" customWidth="1"/>
    <col min="12" max="12" width="11.140625" style="6" customWidth="1"/>
    <col min="13" max="13" width="8.85546875" style="6" hidden="1" customWidth="1"/>
    <col min="14" max="14" width="11.28515625" style="6" hidden="1" customWidth="1"/>
    <col min="15" max="15" width="10.7109375" style="6" hidden="1" customWidth="1"/>
    <col min="16" max="16" width="13.5703125" style="6" hidden="1" customWidth="1"/>
    <col min="17" max="17" width="14.140625" style="6" hidden="1" customWidth="1"/>
    <col min="18" max="18" width="13.140625" style="6" hidden="1" customWidth="1"/>
    <col min="19" max="20" width="14.7109375" style="6" hidden="1" customWidth="1"/>
    <col min="21" max="21" width="15.5703125" style="6" hidden="1" customWidth="1"/>
    <col min="22" max="22" width="11" style="6" hidden="1" customWidth="1"/>
    <col min="23" max="16384" width="8.85546875" style="6" hidden="1"/>
  </cols>
  <sheetData>
    <row r="1" spans="2:21" ht="6" customHeight="1" x14ac:dyDescent="0.2"/>
    <row r="2" spans="2:21" ht="16.5" thickBot="1" x14ac:dyDescent="0.3">
      <c r="B2" s="100" t="s">
        <v>37</v>
      </c>
      <c r="C2" s="100"/>
      <c r="D2" s="100"/>
      <c r="E2" s="100"/>
      <c r="F2" s="100"/>
      <c r="G2" s="100"/>
      <c r="H2" s="100"/>
      <c r="I2" s="100"/>
      <c r="J2" s="100"/>
    </row>
    <row r="3" spans="2:21" x14ac:dyDescent="0.2">
      <c r="E3" s="7"/>
      <c r="G3" s="7"/>
    </row>
    <row r="4" spans="2:21" x14ac:dyDescent="0.2">
      <c r="C4" s="9" t="s">
        <v>27</v>
      </c>
      <c r="D4" s="58">
        <v>23</v>
      </c>
      <c r="E4" s="43"/>
      <c r="F4" s="43"/>
      <c r="G4" s="43"/>
      <c r="H4" s="5"/>
      <c r="I4" s="5" t="s">
        <v>30</v>
      </c>
      <c r="K4" s="6"/>
    </row>
    <row r="5" spans="2:21" x14ac:dyDescent="0.2">
      <c r="C5" s="9" t="s">
        <v>26</v>
      </c>
      <c r="D5" s="58">
        <v>23</v>
      </c>
      <c r="E5" s="43"/>
      <c r="F5" s="43"/>
      <c r="G5" s="43"/>
      <c r="H5" s="6"/>
      <c r="I5" s="5">
        <v>5</v>
      </c>
      <c r="L5" s="46"/>
    </row>
    <row r="6" spans="2:21" x14ac:dyDescent="0.2">
      <c r="C6" s="5" t="s">
        <v>5</v>
      </c>
      <c r="D6" s="59">
        <f>350/D4</f>
        <v>15.217391304347826</v>
      </c>
      <c r="E6" s="47"/>
      <c r="F6" s="47"/>
      <c r="G6" s="47"/>
      <c r="H6" s="6"/>
      <c r="I6" s="6"/>
      <c r="L6" s="46"/>
    </row>
    <row r="7" spans="2:21" ht="6" customHeight="1" x14ac:dyDescent="0.2">
      <c r="D7" s="39"/>
      <c r="E7" s="9"/>
      <c r="F7" s="5"/>
      <c r="G7" s="6"/>
      <c r="H7" s="6"/>
      <c r="I7" s="6"/>
    </row>
    <row r="8" spans="2:21" x14ac:dyDescent="0.2">
      <c r="B8" s="51"/>
      <c r="C8" s="52"/>
      <c r="D8" s="51"/>
      <c r="E8" s="52"/>
      <c r="F8" s="52"/>
      <c r="G8" s="104" t="s">
        <v>0</v>
      </c>
      <c r="H8" s="104"/>
      <c r="I8" s="53" t="s">
        <v>1</v>
      </c>
      <c r="J8" s="52"/>
      <c r="L8" s="103" t="s">
        <v>34</v>
      </c>
    </row>
    <row r="9" spans="2:21" s="5" customFormat="1" ht="17.25" customHeight="1" x14ac:dyDescent="0.2">
      <c r="B9" s="54" t="s">
        <v>2</v>
      </c>
      <c r="C9" s="54" t="s">
        <v>3</v>
      </c>
      <c r="D9" s="54" t="s">
        <v>4</v>
      </c>
      <c r="E9" s="54" t="s">
        <v>5</v>
      </c>
      <c r="F9" s="54" t="s">
        <v>6</v>
      </c>
      <c r="G9" s="55">
        <v>45107</v>
      </c>
      <c r="H9" s="56" t="s">
        <v>7</v>
      </c>
      <c r="I9" s="56" t="s">
        <v>8</v>
      </c>
      <c r="J9" s="54" t="s">
        <v>9</v>
      </c>
      <c r="L9" s="103"/>
      <c r="N9" s="6"/>
      <c r="O9" s="6"/>
      <c r="P9" s="6"/>
      <c r="Q9" s="6"/>
      <c r="R9" s="6"/>
      <c r="S9" s="6"/>
      <c r="T9" s="6"/>
      <c r="U9" s="6"/>
    </row>
    <row r="10" spans="2:21" x14ac:dyDescent="0.2">
      <c r="B10" s="10" t="s">
        <v>29</v>
      </c>
      <c r="C10" s="10"/>
      <c r="D10" s="36">
        <v>1052</v>
      </c>
      <c r="E10" s="11">
        <v>350</v>
      </c>
      <c r="F10" s="12">
        <f t="shared" ref="F10" si="0">G10+H10</f>
        <v>441.5</v>
      </c>
      <c r="G10" s="13">
        <v>441.5</v>
      </c>
      <c r="H10" s="13">
        <f>G10/$D$5*($D$4-$D$5)</f>
        <v>0</v>
      </c>
      <c r="I10" s="13">
        <f t="shared" ref="I10:I14" si="1">G10/$D$5</f>
        <v>19.195652173913043</v>
      </c>
      <c r="J10" s="14">
        <f t="shared" ref="J10" si="2">F10/E10</f>
        <v>1.2614285714285713</v>
      </c>
      <c r="L10" s="45">
        <v>44998</v>
      </c>
    </row>
    <row r="11" spans="2:21" x14ac:dyDescent="0.2">
      <c r="B11" s="10"/>
      <c r="C11" s="10"/>
      <c r="D11" s="36">
        <v>1053</v>
      </c>
      <c r="E11" s="11">
        <v>350</v>
      </c>
      <c r="F11" s="12">
        <f t="shared" ref="F11:F14" si="3">G11+H11</f>
        <v>212.65</v>
      </c>
      <c r="G11" s="13">
        <v>212.65</v>
      </c>
      <c r="H11" s="13">
        <f t="shared" ref="H11:H14" si="4">G11/$D$5*($D$4-$D$5)</f>
        <v>0</v>
      </c>
      <c r="I11" s="13">
        <f t="shared" si="1"/>
        <v>9.2456521739130437</v>
      </c>
      <c r="J11" s="14">
        <f t="shared" ref="J11" si="5">F11/E11</f>
        <v>0.60757142857142854</v>
      </c>
      <c r="L11" s="45">
        <v>44994</v>
      </c>
    </row>
    <row r="12" spans="2:21" x14ac:dyDescent="0.2">
      <c r="B12" s="10"/>
      <c r="C12" s="10"/>
      <c r="D12" s="36">
        <v>1054</v>
      </c>
      <c r="E12" s="11">
        <v>350</v>
      </c>
      <c r="F12" s="12">
        <f t="shared" si="3"/>
        <v>492.5</v>
      </c>
      <c r="G12" s="13">
        <v>492.5</v>
      </c>
      <c r="H12" s="13">
        <f t="shared" si="4"/>
        <v>0</v>
      </c>
      <c r="I12" s="13">
        <f t="shared" si="1"/>
        <v>21.413043478260871</v>
      </c>
      <c r="J12" s="14">
        <f>F12/E12</f>
        <v>1.4071428571428573</v>
      </c>
      <c r="L12" s="45">
        <v>45006</v>
      </c>
    </row>
    <row r="13" spans="2:21" x14ac:dyDescent="0.2">
      <c r="B13" s="10"/>
      <c r="C13" s="10"/>
      <c r="D13" s="36">
        <v>1055</v>
      </c>
      <c r="E13" s="11">
        <v>273.91304347826087</v>
      </c>
      <c r="F13" s="12">
        <f t="shared" si="3"/>
        <v>452.15</v>
      </c>
      <c r="G13" s="13">
        <v>452.15</v>
      </c>
      <c r="H13" s="13">
        <f t="shared" si="4"/>
        <v>0</v>
      </c>
      <c r="I13" s="13">
        <f t="shared" ref="I13" si="6">G13/$D$5</f>
        <v>19.658695652173911</v>
      </c>
      <c r="J13" s="14">
        <f t="shared" ref="J13:J14" si="7">F13/E13</f>
        <v>1.6507063492063492</v>
      </c>
      <c r="L13" s="45">
        <v>45047</v>
      </c>
    </row>
    <row r="14" spans="2:21" x14ac:dyDescent="0.2">
      <c r="B14" s="10"/>
      <c r="C14" s="10"/>
      <c r="D14" s="36">
        <v>1056</v>
      </c>
      <c r="E14" s="11">
        <v>296.73913043478262</v>
      </c>
      <c r="F14" s="12">
        <f t="shared" si="3"/>
        <v>260.5</v>
      </c>
      <c r="G14" s="13">
        <v>260.5</v>
      </c>
      <c r="H14" s="13">
        <f t="shared" si="4"/>
        <v>0</v>
      </c>
      <c r="I14" s="13">
        <f t="shared" si="1"/>
        <v>11.326086956521738</v>
      </c>
      <c r="J14" s="14">
        <f t="shared" si="7"/>
        <v>0.87787545787545784</v>
      </c>
      <c r="L14" s="45">
        <v>45049</v>
      </c>
    </row>
    <row r="15" spans="2:21" x14ac:dyDescent="0.2">
      <c r="B15" s="10"/>
      <c r="C15" s="10"/>
      <c r="D15" s="36"/>
      <c r="E15" s="11"/>
      <c r="F15" s="12"/>
      <c r="G15" s="13"/>
      <c r="H15" s="13"/>
      <c r="I15" s="13"/>
      <c r="J15" s="14"/>
    </row>
    <row r="16" spans="2:21" x14ac:dyDescent="0.2">
      <c r="B16" s="10"/>
      <c r="C16" s="10"/>
      <c r="D16" s="36"/>
      <c r="E16" s="11"/>
      <c r="F16" s="12"/>
      <c r="G16" s="13"/>
      <c r="H16" s="13"/>
      <c r="I16" s="13"/>
      <c r="J16" s="14"/>
    </row>
    <row r="17" spans="2:10" x14ac:dyDescent="0.2">
      <c r="B17" s="10"/>
      <c r="C17" s="10"/>
      <c r="D17" s="36"/>
      <c r="E17" s="11"/>
      <c r="F17" s="12"/>
      <c r="G17" s="13"/>
      <c r="H17" s="13"/>
      <c r="I17" s="13"/>
      <c r="J17" s="14"/>
    </row>
    <row r="18" spans="2:10" x14ac:dyDescent="0.2">
      <c r="B18" s="10"/>
      <c r="C18" s="10"/>
      <c r="D18" s="36"/>
      <c r="E18" s="11"/>
      <c r="F18" s="12"/>
      <c r="G18" s="13"/>
      <c r="H18" s="13"/>
      <c r="I18" s="13"/>
      <c r="J18" s="14"/>
    </row>
    <row r="19" spans="2:10" x14ac:dyDescent="0.2">
      <c r="B19" s="10"/>
      <c r="C19" s="10"/>
      <c r="D19" s="36"/>
      <c r="E19" s="11"/>
      <c r="F19" s="12"/>
      <c r="G19" s="13"/>
      <c r="H19" s="13"/>
      <c r="I19" s="13"/>
      <c r="J19" s="14"/>
    </row>
    <row r="20" spans="2:10" x14ac:dyDescent="0.2">
      <c r="B20" s="10"/>
      <c r="C20" s="10"/>
      <c r="D20" s="36"/>
      <c r="E20" s="11"/>
      <c r="F20" s="12"/>
      <c r="G20" s="13"/>
      <c r="H20" s="13"/>
      <c r="I20" s="13"/>
      <c r="J20" s="14"/>
    </row>
    <row r="21" spans="2:10" x14ac:dyDescent="0.2">
      <c r="B21" s="28"/>
      <c r="C21" s="28"/>
      <c r="D21" s="34" t="s">
        <v>10</v>
      </c>
      <c r="E21" s="29">
        <f>SUM(E10:E20)</f>
        <v>1620.6521739130435</v>
      </c>
      <c r="F21" s="29">
        <f>SUM(F10:F20)</f>
        <v>1859.3000000000002</v>
      </c>
      <c r="G21" s="30">
        <f>SUM(G10:G20)</f>
        <v>1859.3000000000002</v>
      </c>
      <c r="H21" s="30">
        <f>SUM(H10:H20)</f>
        <v>0</v>
      </c>
      <c r="I21" s="30">
        <f>G21/$D$5</f>
        <v>80.839130434782618</v>
      </c>
      <c r="J21" s="31">
        <f>F21/E21</f>
        <v>1.1472541918175723</v>
      </c>
    </row>
    <row r="22" spans="2:10" ht="15" thickBot="1" x14ac:dyDescent="0.25">
      <c r="G22" s="1"/>
      <c r="H22" s="1"/>
      <c r="I22" s="1"/>
    </row>
    <row r="23" spans="2:10" s="1" customFormat="1" ht="12.6" customHeight="1" x14ac:dyDescent="0.2">
      <c r="C23" s="15" t="s">
        <v>11</v>
      </c>
      <c r="D23" s="16" t="s">
        <v>12</v>
      </c>
      <c r="E23" s="16" t="s">
        <v>13</v>
      </c>
      <c r="F23" s="17"/>
      <c r="G23" s="18"/>
      <c r="H23" s="19"/>
      <c r="I23" s="20"/>
    </row>
    <row r="24" spans="2:10" s="1" customFormat="1" ht="19.899999999999999" customHeight="1" x14ac:dyDescent="0.2">
      <c r="C24" s="21" t="s">
        <v>14</v>
      </c>
      <c r="D24" s="22">
        <f>SUM(E10:E20)</f>
        <v>1620.6521739130435</v>
      </c>
      <c r="E24" s="22"/>
      <c r="F24" s="3"/>
      <c r="G24" s="96" t="s">
        <v>15</v>
      </c>
      <c r="H24" s="97"/>
      <c r="I24" s="33">
        <f>E27/D24</f>
        <v>1.1472541918175723</v>
      </c>
    </row>
    <row r="25" spans="2:10" s="1" customFormat="1" ht="19.899999999999999" customHeight="1" x14ac:dyDescent="0.2">
      <c r="C25" s="21" t="s">
        <v>16</v>
      </c>
      <c r="D25" s="22"/>
      <c r="E25" s="22">
        <f>SUM(G10:G20)</f>
        <v>1859.3000000000002</v>
      </c>
      <c r="F25" s="3"/>
      <c r="G25" s="96" t="s">
        <v>17</v>
      </c>
      <c r="H25" s="97"/>
      <c r="I25" s="23">
        <v>5</v>
      </c>
    </row>
    <row r="26" spans="2:10" s="1" customFormat="1" ht="6" customHeight="1" x14ac:dyDescent="0.2">
      <c r="C26" s="21" t="s">
        <v>7</v>
      </c>
      <c r="D26" s="22"/>
      <c r="E26" s="22">
        <f>H21</f>
        <v>0</v>
      </c>
      <c r="F26" s="3"/>
      <c r="G26" s="24"/>
      <c r="H26" s="32"/>
      <c r="I26" s="23"/>
    </row>
    <row r="27" spans="2:10" s="1" customFormat="1" ht="8.4499999999999993" customHeight="1" x14ac:dyDescent="0.2">
      <c r="C27" s="25"/>
      <c r="D27" s="25"/>
      <c r="E27" s="26">
        <f>E26+E25</f>
        <v>1859.3000000000002</v>
      </c>
      <c r="G27" s="96" t="s">
        <v>18</v>
      </c>
      <c r="H27" s="97"/>
      <c r="I27" s="102">
        <f>COUNTIF($J$10:$J$20,"&lt;80%")</f>
        <v>1</v>
      </c>
    </row>
    <row r="28" spans="2:10" s="1" customFormat="1" ht="19.899999999999999" customHeight="1" x14ac:dyDescent="0.2">
      <c r="F28" s="4"/>
      <c r="G28" s="96"/>
      <c r="H28" s="97"/>
      <c r="I28" s="102"/>
    </row>
    <row r="29" spans="2:10" s="1" customFormat="1" ht="19.899999999999999" customHeight="1" x14ac:dyDescent="0.2">
      <c r="G29" s="96" t="s">
        <v>19</v>
      </c>
      <c r="H29" s="97"/>
      <c r="I29" s="35">
        <f>$E$25/$I$25/D5</f>
        <v>16.167826086956524</v>
      </c>
    </row>
    <row r="30" spans="2:10" s="1" customFormat="1" ht="19.899999999999999" customHeight="1" x14ac:dyDescent="0.2">
      <c r="G30" s="96" t="s">
        <v>20</v>
      </c>
      <c r="H30" s="97"/>
      <c r="I30" s="35">
        <f>MAX(I10:I20)</f>
        <v>21.413043478260871</v>
      </c>
    </row>
    <row r="31" spans="2:10" s="1" customFormat="1" ht="31.5" customHeight="1" x14ac:dyDescent="0.2">
      <c r="G31" s="96" t="s">
        <v>24</v>
      </c>
      <c r="H31" s="97"/>
      <c r="I31" s="35" t="str">
        <f>IF(OR(I24&gt;=100%,D4=D5),"",(E21-G21)/NETWORKDAYS(G9+1,DATE(2022,MONTH(G9)+1,1)-1,J44:J47)/I5)</f>
        <v/>
      </c>
    </row>
    <row r="32" spans="2:10" s="1" customFormat="1" ht="12.6" customHeight="1" thickBot="1" x14ac:dyDescent="0.25">
      <c r="G32" s="98"/>
      <c r="H32" s="99"/>
      <c r="I32" s="27"/>
    </row>
    <row r="33" spans="2:10" s="1" customFormat="1" ht="8.4499999999999993" customHeight="1" x14ac:dyDescent="0.2"/>
    <row r="34" spans="2:10" s="1" customFormat="1" ht="13.9" customHeight="1" x14ac:dyDescent="0.2">
      <c r="B34" s="40"/>
      <c r="C34" s="40"/>
      <c r="D34" s="40"/>
      <c r="E34" s="40"/>
    </row>
    <row r="35" spans="2:10" s="1" customFormat="1" ht="7.15" customHeight="1" x14ac:dyDescent="0.2">
      <c r="B35" s="40"/>
      <c r="C35" s="40"/>
      <c r="D35" s="40"/>
      <c r="E35" s="40"/>
    </row>
    <row r="36" spans="2:10" s="1" customFormat="1" ht="15" x14ac:dyDescent="0.25">
      <c r="B36" s="40"/>
      <c r="C36" s="83" t="s">
        <v>21</v>
      </c>
      <c r="D36" s="83" t="s">
        <v>32</v>
      </c>
      <c r="E36" s="83" t="s">
        <v>22</v>
      </c>
      <c r="F36" s="2"/>
    </row>
    <row r="37" spans="2:10" s="1" customFormat="1" ht="15" x14ac:dyDescent="0.25">
      <c r="B37" s="40"/>
      <c r="C37" s="84">
        <v>1052</v>
      </c>
      <c r="D37" s="85">
        <v>350</v>
      </c>
      <c r="E37" s="85">
        <v>441.5</v>
      </c>
    </row>
    <row r="38" spans="2:10" s="1" customFormat="1" ht="15" x14ac:dyDescent="0.25">
      <c r="B38" s="40"/>
      <c r="C38" s="84">
        <v>1053</v>
      </c>
      <c r="D38" s="85">
        <v>350</v>
      </c>
      <c r="E38" s="85">
        <v>212.65</v>
      </c>
    </row>
    <row r="39" spans="2:10" s="1" customFormat="1" ht="15" x14ac:dyDescent="0.25">
      <c r="B39" s="40"/>
      <c r="C39" s="84">
        <v>1054</v>
      </c>
      <c r="D39" s="85">
        <v>350</v>
      </c>
      <c r="E39" s="85">
        <v>492.5</v>
      </c>
    </row>
    <row r="40" spans="2:10" s="1" customFormat="1" ht="15" x14ac:dyDescent="0.25">
      <c r="B40" s="40"/>
      <c r="C40" s="84">
        <v>1055</v>
      </c>
      <c r="D40" s="85">
        <v>273.91304347826087</v>
      </c>
      <c r="E40" s="85">
        <v>452.15</v>
      </c>
      <c r="G40" s="8"/>
      <c r="H40" s="8"/>
      <c r="I40" s="8"/>
    </row>
    <row r="41" spans="2:10" s="1" customFormat="1" ht="15" x14ac:dyDescent="0.25">
      <c r="B41" s="40"/>
      <c r="C41" s="84">
        <v>1056</v>
      </c>
      <c r="D41" s="85">
        <v>296.73913043478262</v>
      </c>
      <c r="E41" s="85">
        <v>260.5</v>
      </c>
      <c r="G41" s="8"/>
      <c r="H41" s="8"/>
      <c r="I41" s="8"/>
    </row>
    <row r="42" spans="2:10" ht="15" x14ac:dyDescent="0.25">
      <c r="B42" s="42"/>
      <c r="C42" s="84" t="s">
        <v>23</v>
      </c>
      <c r="D42" s="85">
        <v>1620.6521739130435</v>
      </c>
      <c r="E42" s="85">
        <v>1859.3000000000002</v>
      </c>
    </row>
    <row r="43" spans="2:10" ht="15" x14ac:dyDescent="0.25">
      <c r="B43" s="42"/>
      <c r="C43"/>
      <c r="D43"/>
      <c r="E43"/>
      <c r="J43" s="37" t="s">
        <v>25</v>
      </c>
    </row>
    <row r="44" spans="2:10" ht="15" x14ac:dyDescent="0.25">
      <c r="B44" s="42"/>
      <c r="C44"/>
      <c r="D44"/>
      <c r="E44"/>
      <c r="J44" s="38">
        <v>44811</v>
      </c>
    </row>
    <row r="45" spans="2:10" ht="15" x14ac:dyDescent="0.25">
      <c r="B45" s="42"/>
      <c r="C45"/>
      <c r="D45"/>
      <c r="E45"/>
      <c r="J45" s="38">
        <v>44846</v>
      </c>
    </row>
    <row r="46" spans="2:10" ht="15" x14ac:dyDescent="0.25">
      <c r="B46" s="42"/>
      <c r="C46"/>
      <c r="D46"/>
      <c r="E46"/>
      <c r="J46" s="38">
        <v>44867</v>
      </c>
    </row>
    <row r="47" spans="2:10" ht="15" hidden="1" x14ac:dyDescent="0.25">
      <c r="B47" s="42"/>
      <c r="C47"/>
      <c r="D47"/>
      <c r="E47"/>
      <c r="J47" s="38">
        <v>44879</v>
      </c>
    </row>
    <row r="48" spans="2:10" ht="15" hidden="1" x14ac:dyDescent="0.25">
      <c r="B48" s="42"/>
      <c r="C48"/>
      <c r="D48"/>
      <c r="E48"/>
    </row>
    <row r="49" spans="2:9" ht="15" x14ac:dyDescent="0.25">
      <c r="B49" s="42"/>
      <c r="C49" s="41"/>
      <c r="D49" s="41"/>
      <c r="E49" s="41"/>
    </row>
    <row r="50" spans="2:9" ht="15" x14ac:dyDescent="0.25">
      <c r="B50" s="42"/>
      <c r="C50" s="41"/>
      <c r="D50" s="41"/>
      <c r="E50" s="41"/>
    </row>
    <row r="51" spans="2:9" x14ac:dyDescent="0.2">
      <c r="I51" s="57"/>
    </row>
    <row r="52" spans="2:9" x14ac:dyDescent="0.2"/>
    <row r="53" spans="2:9" x14ac:dyDescent="0.2"/>
    <row r="54" spans="2:9" x14ac:dyDescent="0.2"/>
    <row r="55" spans="2:9" x14ac:dyDescent="0.2"/>
    <row r="56" spans="2:9" x14ac:dyDescent="0.2"/>
    <row r="57" spans="2:9" x14ac:dyDescent="0.2"/>
    <row r="58" spans="2:9" x14ac:dyDescent="0.2"/>
    <row r="59" spans="2:9" x14ac:dyDescent="0.2"/>
    <row r="60" spans="2:9" x14ac:dyDescent="0.2"/>
    <row r="61" spans="2:9" x14ac:dyDescent="0.2"/>
    <row r="62" spans="2:9" x14ac:dyDescent="0.2"/>
    <row r="63" spans="2:9" x14ac:dyDescent="0.2"/>
    <row r="64" spans="2:9" x14ac:dyDescent="0.2"/>
    <row r="65" x14ac:dyDescent="0.2"/>
    <row r="66" x14ac:dyDescent="0.2"/>
  </sheetData>
  <autoFilter ref="B9:J9" xr:uid="{00000000-0001-0000-0000-000000000000}"/>
  <mergeCells count="11">
    <mergeCell ref="B2:J2"/>
    <mergeCell ref="G8:H8"/>
    <mergeCell ref="G24:H24"/>
    <mergeCell ref="G25:H25"/>
    <mergeCell ref="G27:H28"/>
    <mergeCell ref="I27:I28"/>
    <mergeCell ref="L8:L9"/>
    <mergeCell ref="G29:H29"/>
    <mergeCell ref="G30:H30"/>
    <mergeCell ref="G31:H31"/>
    <mergeCell ref="G32:H32"/>
  </mergeCells>
  <phoneticPr fontId="21" type="noConversion"/>
  <conditionalFormatting sqref="D12:D16">
    <cfRule type="duplicateValues" dxfId="43" priority="32"/>
  </conditionalFormatting>
  <conditionalFormatting sqref="D17:D19">
    <cfRule type="duplicateValues" dxfId="42" priority="3"/>
  </conditionalFormatting>
  <conditionalFormatting sqref="D21">
    <cfRule type="duplicateValues" dxfId="41" priority="7"/>
  </conditionalFormatting>
  <conditionalFormatting sqref="D51:D1048576 D22 D20 D6:D12">
    <cfRule type="duplicateValues" dxfId="40" priority="35"/>
  </conditionalFormatting>
  <conditionalFormatting sqref="I24">
    <cfRule type="iconSet" priority="10">
      <iconSet>
        <cfvo type="percent" val="0"/>
        <cfvo type="num" val="0.8"/>
        <cfvo type="num" val="1"/>
      </iconSet>
    </cfRule>
  </conditionalFormatting>
  <conditionalFormatting sqref="J12:J16">
    <cfRule type="iconSet" priority="34">
      <iconSet>
        <cfvo type="percent" val="0"/>
        <cfvo type="num" val="0.8"/>
        <cfvo type="num" val="1"/>
      </iconSet>
    </cfRule>
  </conditionalFormatting>
  <conditionalFormatting sqref="J17:J19">
    <cfRule type="iconSet" priority="4">
      <iconSet>
        <cfvo type="percent" val="0"/>
        <cfvo type="num" val="0.8"/>
        <cfvo type="num" val="1"/>
      </iconSet>
    </cfRule>
  </conditionalFormatting>
  <conditionalFormatting sqref="J20 J10:J14">
    <cfRule type="iconSet" priority="21">
      <iconSet>
        <cfvo type="percent" val="0"/>
        <cfvo type="num" val="0.8"/>
        <cfvo type="num" val="1"/>
      </iconSet>
    </cfRule>
  </conditionalFormatting>
  <conditionalFormatting sqref="J21">
    <cfRule type="iconSet" priority="8">
      <iconSet>
        <cfvo type="percent" val="0"/>
        <cfvo type="num" val="0.8"/>
        <cfvo type="num" val="1"/>
      </iconSet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4" orientation="landscape" r:id="rId2"/>
  <ignoredErrors>
    <ignoredError sqref="G21" formulaRange="1"/>
  </ignoredError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47066-C560-44ED-B5D6-2768EC61FCB6}">
  <sheetPr>
    <tabColor rgb="FFFFFF00"/>
    <pageSetUpPr fitToPage="1"/>
  </sheetPr>
  <dimension ref="A1:V66"/>
  <sheetViews>
    <sheetView showGridLines="0" topLeftCell="B1" zoomScale="90" zoomScaleNormal="90" workbookViewId="0">
      <pane ySplit="2" topLeftCell="A3" activePane="bottomLeft" state="frozen"/>
      <selection pane="bottomLeft" activeCell="G21" sqref="G21"/>
    </sheetView>
  </sheetViews>
  <sheetFormatPr defaultColWidth="0" defaultRowHeight="12.75" customHeight="1" zeroHeight="1" x14ac:dyDescent="0.2"/>
  <cols>
    <col min="1" max="1" width="1.7109375" style="6" customWidth="1"/>
    <col min="2" max="2" width="13.140625" style="6" bestFit="1" customWidth="1"/>
    <col min="3" max="3" width="18.140625" style="5" bestFit="1" customWidth="1"/>
    <col min="4" max="4" width="13.7109375" style="6" bestFit="1" customWidth="1"/>
    <col min="5" max="5" width="11.28515625" style="5" bestFit="1" customWidth="1"/>
    <col min="6" max="6" width="14.28515625" style="7" customWidth="1"/>
    <col min="7" max="9" width="14.28515625" style="8" customWidth="1"/>
    <col min="10" max="10" width="14.140625" style="5" bestFit="1" customWidth="1"/>
    <col min="11" max="11" width="2.85546875" style="5" customWidth="1"/>
    <col min="12" max="12" width="11.140625" style="6" customWidth="1"/>
    <col min="13" max="13" width="8.85546875" style="6" hidden="1" customWidth="1"/>
    <col min="14" max="14" width="11.28515625" style="6" hidden="1" customWidth="1"/>
    <col min="15" max="15" width="10.7109375" style="6" hidden="1" customWidth="1"/>
    <col min="16" max="16" width="13.5703125" style="6" hidden="1" customWidth="1"/>
    <col min="17" max="17" width="14.140625" style="6" hidden="1" customWidth="1"/>
    <col min="18" max="18" width="13.140625" style="6" hidden="1" customWidth="1"/>
    <col min="19" max="20" width="14.7109375" style="6" hidden="1" customWidth="1"/>
    <col min="21" max="21" width="15.5703125" style="6" hidden="1" customWidth="1"/>
    <col min="22" max="22" width="11" style="6" hidden="1" customWidth="1"/>
    <col min="23" max="16384" width="8.85546875" style="6" hidden="1"/>
  </cols>
  <sheetData>
    <row r="1" spans="2:21" ht="6" customHeight="1" x14ac:dyDescent="0.2"/>
    <row r="2" spans="2:21" ht="16.5" thickBot="1" x14ac:dyDescent="0.3">
      <c r="B2" s="100" t="s">
        <v>38</v>
      </c>
      <c r="C2" s="100"/>
      <c r="D2" s="100"/>
      <c r="E2" s="100"/>
      <c r="F2" s="100"/>
      <c r="G2" s="100"/>
      <c r="H2" s="100"/>
      <c r="I2" s="100"/>
      <c r="J2" s="100"/>
    </row>
    <row r="3" spans="2:21" x14ac:dyDescent="0.2">
      <c r="E3" s="7"/>
      <c r="G3" s="7"/>
    </row>
    <row r="4" spans="2:21" x14ac:dyDescent="0.2">
      <c r="C4" s="9" t="s">
        <v>27</v>
      </c>
      <c r="D4" s="58">
        <v>22</v>
      </c>
      <c r="E4" s="43"/>
      <c r="F4" s="43"/>
      <c r="G4" s="43"/>
      <c r="H4" s="5"/>
      <c r="I4" s="5" t="s">
        <v>30</v>
      </c>
      <c r="K4" s="6"/>
    </row>
    <row r="5" spans="2:21" x14ac:dyDescent="0.2">
      <c r="C5" s="9" t="s">
        <v>26</v>
      </c>
      <c r="D5" s="58">
        <v>22</v>
      </c>
      <c r="E5" s="43"/>
      <c r="F5" s="43"/>
      <c r="G5" s="43"/>
      <c r="H5" s="6"/>
      <c r="I5" s="5">
        <v>5</v>
      </c>
      <c r="L5" s="46"/>
    </row>
    <row r="6" spans="2:21" x14ac:dyDescent="0.2">
      <c r="C6" s="5" t="s">
        <v>5</v>
      </c>
      <c r="D6" s="59">
        <f>350/D4</f>
        <v>15.909090909090908</v>
      </c>
      <c r="E6" s="47"/>
      <c r="F6" s="47"/>
      <c r="G6" s="47"/>
      <c r="H6" s="6"/>
      <c r="I6" s="6"/>
      <c r="L6" s="46"/>
    </row>
    <row r="7" spans="2:21" ht="6" customHeight="1" x14ac:dyDescent="0.2">
      <c r="D7" s="39"/>
      <c r="E7" s="9"/>
      <c r="F7" s="5"/>
      <c r="G7" s="6"/>
      <c r="H7" s="6"/>
      <c r="I7" s="6"/>
    </row>
    <row r="8" spans="2:21" x14ac:dyDescent="0.2">
      <c r="B8" s="51"/>
      <c r="C8" s="52"/>
      <c r="D8" s="51"/>
      <c r="E8" s="52"/>
      <c r="F8" s="52"/>
      <c r="G8" s="104" t="s">
        <v>0</v>
      </c>
      <c r="H8" s="104"/>
      <c r="I8" s="53" t="s">
        <v>1</v>
      </c>
      <c r="J8" s="52"/>
      <c r="L8" s="103" t="s">
        <v>34</v>
      </c>
    </row>
    <row r="9" spans="2:21" s="5" customFormat="1" ht="17.25" customHeight="1" x14ac:dyDescent="0.2">
      <c r="B9" s="54" t="s">
        <v>2</v>
      </c>
      <c r="C9" s="54" t="s">
        <v>3</v>
      </c>
      <c r="D9" s="54" t="s">
        <v>4</v>
      </c>
      <c r="E9" s="54" t="s">
        <v>5</v>
      </c>
      <c r="F9" s="54" t="s">
        <v>6</v>
      </c>
      <c r="G9" s="55">
        <v>45138</v>
      </c>
      <c r="H9" s="56" t="s">
        <v>7</v>
      </c>
      <c r="I9" s="56" t="s">
        <v>8</v>
      </c>
      <c r="J9" s="54" t="s">
        <v>9</v>
      </c>
      <c r="L9" s="103"/>
      <c r="N9" s="6"/>
      <c r="O9" s="6"/>
      <c r="P9" s="6"/>
      <c r="Q9" s="6"/>
      <c r="R9" s="6"/>
      <c r="S9" s="6"/>
      <c r="T9" s="6"/>
      <c r="U9" s="6"/>
    </row>
    <row r="10" spans="2:21" x14ac:dyDescent="0.2">
      <c r="B10" s="10" t="s">
        <v>29</v>
      </c>
      <c r="C10" s="10"/>
      <c r="D10" s="36">
        <v>1052</v>
      </c>
      <c r="E10" s="11">
        <f>$D$4*$D$6</f>
        <v>350</v>
      </c>
      <c r="F10" s="12">
        <f t="shared" ref="F10:F14" si="0">G10+H10</f>
        <v>482.75</v>
      </c>
      <c r="G10" s="86">
        <v>482.75</v>
      </c>
      <c r="H10" s="13">
        <f>G10/$D$5*($D$4-$D$5)</f>
        <v>0</v>
      </c>
      <c r="I10" s="13">
        <f t="shared" ref="I10:I14" si="1">G10/$D$5</f>
        <v>21.943181818181817</v>
      </c>
      <c r="J10" s="14">
        <f t="shared" ref="J10:J11" si="2">F10/E10</f>
        <v>1.3792857142857142</v>
      </c>
      <c r="L10" s="45">
        <v>44998</v>
      </c>
    </row>
    <row r="11" spans="2:21" x14ac:dyDescent="0.2">
      <c r="B11" s="10"/>
      <c r="C11" s="10"/>
      <c r="D11" s="36">
        <v>1053</v>
      </c>
      <c r="E11" s="11">
        <f t="shared" ref="E11:E14" si="3">$D$4*$D$6</f>
        <v>350</v>
      </c>
      <c r="F11" s="12">
        <f t="shared" si="0"/>
        <v>424.95</v>
      </c>
      <c r="G11" s="86">
        <v>424.95</v>
      </c>
      <c r="H11" s="13">
        <f t="shared" ref="H11:H14" si="4">G11/$D$5*($D$4-$D$5)</f>
        <v>0</v>
      </c>
      <c r="I11" s="13">
        <f t="shared" si="1"/>
        <v>19.315909090909091</v>
      </c>
      <c r="J11" s="14">
        <f t="shared" si="2"/>
        <v>1.2141428571428572</v>
      </c>
      <c r="L11" s="45">
        <v>44994</v>
      </c>
    </row>
    <row r="12" spans="2:21" x14ac:dyDescent="0.2">
      <c r="B12" s="10"/>
      <c r="C12" s="10"/>
      <c r="D12" s="36">
        <v>1054</v>
      </c>
      <c r="E12" s="11">
        <f t="shared" si="3"/>
        <v>350</v>
      </c>
      <c r="F12" s="12">
        <f t="shared" si="0"/>
        <v>254</v>
      </c>
      <c r="G12" s="86">
        <v>254</v>
      </c>
      <c r="H12" s="13">
        <f t="shared" si="4"/>
        <v>0</v>
      </c>
      <c r="I12" s="13">
        <f t="shared" si="1"/>
        <v>11.545454545454545</v>
      </c>
      <c r="J12" s="14">
        <f>F12/E12</f>
        <v>0.72571428571428576</v>
      </c>
      <c r="L12" s="45">
        <v>45006</v>
      </c>
    </row>
    <row r="13" spans="2:21" x14ac:dyDescent="0.2">
      <c r="B13" s="10"/>
      <c r="C13" s="10"/>
      <c r="D13" s="36">
        <v>1055</v>
      </c>
      <c r="E13" s="11">
        <f t="shared" si="3"/>
        <v>350</v>
      </c>
      <c r="F13" s="12">
        <f t="shared" si="0"/>
        <v>621.45000000000005</v>
      </c>
      <c r="G13" s="86">
        <v>621.45000000000005</v>
      </c>
      <c r="H13" s="13">
        <f t="shared" si="4"/>
        <v>0</v>
      </c>
      <c r="I13" s="13">
        <f t="shared" si="1"/>
        <v>28.247727272727275</v>
      </c>
      <c r="J13" s="14">
        <f t="shared" ref="J13:J14" si="5">F13/E13</f>
        <v>1.7755714285714288</v>
      </c>
      <c r="L13" s="45">
        <v>45047</v>
      </c>
    </row>
    <row r="14" spans="2:21" x14ac:dyDescent="0.2">
      <c r="B14" s="10"/>
      <c r="C14" s="10"/>
      <c r="D14" s="36">
        <v>1056</v>
      </c>
      <c r="E14" s="11">
        <f t="shared" si="3"/>
        <v>350</v>
      </c>
      <c r="F14" s="12">
        <f t="shared" si="0"/>
        <v>238.4</v>
      </c>
      <c r="G14" s="86">
        <v>238.4</v>
      </c>
      <c r="H14" s="13">
        <f t="shared" si="4"/>
        <v>0</v>
      </c>
      <c r="I14" s="13">
        <f t="shared" si="1"/>
        <v>10.836363636363636</v>
      </c>
      <c r="J14" s="14">
        <f t="shared" si="5"/>
        <v>0.68114285714285716</v>
      </c>
      <c r="L14" s="45">
        <v>45049</v>
      </c>
    </row>
    <row r="15" spans="2:21" x14ac:dyDescent="0.2">
      <c r="B15" s="10"/>
      <c r="C15" s="10"/>
      <c r="D15" s="36"/>
      <c r="E15" s="11"/>
      <c r="F15" s="12"/>
      <c r="G15" s="13"/>
      <c r="H15" s="13"/>
      <c r="I15" s="13"/>
      <c r="J15" s="14"/>
    </row>
    <row r="16" spans="2:21" x14ac:dyDescent="0.2">
      <c r="B16" s="10"/>
      <c r="C16" s="10"/>
      <c r="D16" s="36"/>
      <c r="E16" s="11"/>
      <c r="F16" s="12"/>
      <c r="G16" s="13"/>
      <c r="H16" s="13"/>
      <c r="I16" s="13"/>
      <c r="J16" s="14"/>
    </row>
    <row r="17" spans="2:10" x14ac:dyDescent="0.2">
      <c r="B17" s="10"/>
      <c r="C17" s="10"/>
      <c r="D17" s="36"/>
      <c r="E17" s="11"/>
      <c r="F17" s="12"/>
      <c r="G17" s="13"/>
      <c r="H17" s="13"/>
      <c r="I17" s="13"/>
      <c r="J17" s="14"/>
    </row>
    <row r="18" spans="2:10" x14ac:dyDescent="0.2">
      <c r="B18" s="10"/>
      <c r="C18" s="10"/>
      <c r="D18" s="36"/>
      <c r="E18" s="11"/>
      <c r="F18" s="12"/>
      <c r="G18" s="13"/>
      <c r="H18" s="13"/>
      <c r="I18" s="13"/>
      <c r="J18" s="14"/>
    </row>
    <row r="19" spans="2:10" x14ac:dyDescent="0.2">
      <c r="B19" s="10"/>
      <c r="C19" s="10"/>
      <c r="D19" s="36"/>
      <c r="E19" s="11"/>
      <c r="F19" s="12"/>
      <c r="G19" s="13"/>
      <c r="H19" s="13"/>
      <c r="I19" s="13"/>
      <c r="J19" s="14"/>
    </row>
    <row r="20" spans="2:10" x14ac:dyDescent="0.2">
      <c r="B20" s="10"/>
      <c r="C20" s="10"/>
      <c r="D20" s="36"/>
      <c r="E20" s="11"/>
      <c r="F20" s="12"/>
      <c r="G20" s="13"/>
      <c r="H20" s="13"/>
      <c r="I20" s="13"/>
      <c r="J20" s="14"/>
    </row>
    <row r="21" spans="2:10" x14ac:dyDescent="0.2">
      <c r="B21" s="28"/>
      <c r="C21" s="28"/>
      <c r="D21" s="34" t="s">
        <v>10</v>
      </c>
      <c r="E21" s="29">
        <f>SUM(E10:E20)</f>
        <v>1750</v>
      </c>
      <c r="F21" s="29">
        <f>SUM(F10:F20)</f>
        <v>2021.5500000000002</v>
      </c>
      <c r="G21" s="30">
        <f>SUM(G10:G20)</f>
        <v>2021.5500000000002</v>
      </c>
      <c r="H21" s="30">
        <f>SUM(H10:H20)</f>
        <v>0</v>
      </c>
      <c r="I21" s="30">
        <f>G21/$D$5</f>
        <v>91.888636363636365</v>
      </c>
      <c r="J21" s="31">
        <f>F21/E21</f>
        <v>1.1551714285714287</v>
      </c>
    </row>
    <row r="22" spans="2:10" ht="15" thickBot="1" x14ac:dyDescent="0.25">
      <c r="G22" s="1"/>
      <c r="H22" s="1"/>
      <c r="I22" s="1"/>
    </row>
    <row r="23" spans="2:10" s="1" customFormat="1" ht="12.6" customHeight="1" x14ac:dyDescent="0.2">
      <c r="C23" s="15" t="s">
        <v>11</v>
      </c>
      <c r="D23" s="16" t="s">
        <v>12</v>
      </c>
      <c r="E23" s="16" t="s">
        <v>13</v>
      </c>
      <c r="F23" s="17"/>
      <c r="G23" s="18"/>
      <c r="H23" s="19"/>
      <c r="I23" s="20"/>
    </row>
    <row r="24" spans="2:10" s="1" customFormat="1" ht="19.899999999999999" customHeight="1" x14ac:dyDescent="0.2">
      <c r="C24" s="21" t="s">
        <v>14</v>
      </c>
      <c r="D24" s="22">
        <f>SUM(E10:E20)</f>
        <v>1750</v>
      </c>
      <c r="E24" s="22"/>
      <c r="F24" s="3"/>
      <c r="G24" s="96" t="s">
        <v>15</v>
      </c>
      <c r="H24" s="97"/>
      <c r="I24" s="33">
        <f>E27/D24</f>
        <v>1.1551714285714287</v>
      </c>
    </row>
    <row r="25" spans="2:10" s="1" customFormat="1" ht="19.899999999999999" customHeight="1" x14ac:dyDescent="0.2">
      <c r="C25" s="21" t="s">
        <v>16</v>
      </c>
      <c r="D25" s="22"/>
      <c r="E25" s="22">
        <f>SUM(G10:G20)</f>
        <v>2021.5500000000002</v>
      </c>
      <c r="F25" s="3"/>
      <c r="G25" s="96" t="s">
        <v>17</v>
      </c>
      <c r="H25" s="97"/>
      <c r="I25" s="23">
        <v>5</v>
      </c>
    </row>
    <row r="26" spans="2:10" s="1" customFormat="1" ht="6" customHeight="1" x14ac:dyDescent="0.2">
      <c r="C26" s="21" t="s">
        <v>7</v>
      </c>
      <c r="D26" s="22"/>
      <c r="E26" s="22">
        <f>H21</f>
        <v>0</v>
      </c>
      <c r="F26" s="3"/>
      <c r="G26" s="24"/>
      <c r="H26" s="32"/>
      <c r="I26" s="23"/>
    </row>
    <row r="27" spans="2:10" s="1" customFormat="1" ht="8.4499999999999993" customHeight="1" x14ac:dyDescent="0.2">
      <c r="C27" s="25"/>
      <c r="D27" s="25"/>
      <c r="E27" s="26">
        <f>E26+E25</f>
        <v>2021.5500000000002</v>
      </c>
      <c r="G27" s="96" t="s">
        <v>18</v>
      </c>
      <c r="H27" s="97"/>
      <c r="I27" s="102">
        <f>COUNTIF($J$10:$J$20,"&lt;80%")</f>
        <v>2</v>
      </c>
    </row>
    <row r="28" spans="2:10" s="1" customFormat="1" ht="19.899999999999999" customHeight="1" x14ac:dyDescent="0.2">
      <c r="F28" s="4"/>
      <c r="G28" s="96"/>
      <c r="H28" s="97"/>
      <c r="I28" s="102"/>
    </row>
    <row r="29" spans="2:10" s="1" customFormat="1" ht="19.899999999999999" customHeight="1" x14ac:dyDescent="0.2">
      <c r="G29" s="96" t="s">
        <v>19</v>
      </c>
      <c r="H29" s="97"/>
      <c r="I29" s="35">
        <f>$E$25/$I$25/D5</f>
        <v>18.377727272727274</v>
      </c>
    </row>
    <row r="30" spans="2:10" s="1" customFormat="1" ht="19.899999999999999" customHeight="1" x14ac:dyDescent="0.2">
      <c r="G30" s="96" t="s">
        <v>20</v>
      </c>
      <c r="H30" s="97"/>
      <c r="I30" s="35">
        <f>MAX(I10:I20)</f>
        <v>28.247727272727275</v>
      </c>
    </row>
    <row r="31" spans="2:10" s="1" customFormat="1" ht="31.5" customHeight="1" x14ac:dyDescent="0.2">
      <c r="G31" s="96" t="s">
        <v>24</v>
      </c>
      <c r="H31" s="97"/>
      <c r="I31" s="35" t="str">
        <f>IF(OR(I24&gt;=100%,D4=D5),"",(E21-G21)/NETWORKDAYS(G9+1,DATE(2022,MONTH(G9)+1,1)-1,J44:J47)/I5)</f>
        <v/>
      </c>
    </row>
    <row r="32" spans="2:10" s="1" customFormat="1" ht="12.6" customHeight="1" thickBot="1" x14ac:dyDescent="0.25">
      <c r="G32" s="98"/>
      <c r="H32" s="99"/>
      <c r="I32" s="27"/>
    </row>
    <row r="33" spans="2:10" s="1" customFormat="1" ht="8.4499999999999993" customHeight="1" x14ac:dyDescent="0.2"/>
    <row r="34" spans="2:10" s="1" customFormat="1" ht="13.9" customHeight="1" x14ac:dyDescent="0.2">
      <c r="B34" s="40"/>
      <c r="C34" s="40"/>
      <c r="D34" s="40"/>
      <c r="E34" s="40"/>
    </row>
    <row r="35" spans="2:10" s="1" customFormat="1" ht="7.15" customHeight="1" x14ac:dyDescent="0.2">
      <c r="B35" s="40"/>
      <c r="C35" s="40"/>
      <c r="D35" s="40"/>
      <c r="E35" s="40"/>
    </row>
    <row r="36" spans="2:10" s="1" customFormat="1" ht="15" x14ac:dyDescent="0.25">
      <c r="B36" s="40"/>
      <c r="C36" s="41" t="s">
        <v>21</v>
      </c>
      <c r="D36" s="41" t="s">
        <v>32</v>
      </c>
      <c r="E36" s="41" t="s">
        <v>22</v>
      </c>
      <c r="F36" s="2"/>
    </row>
    <row r="37" spans="2:10" s="1" customFormat="1" ht="15" x14ac:dyDescent="0.25">
      <c r="B37" s="40"/>
      <c r="C37" s="81">
        <v>1052</v>
      </c>
      <c r="D37" s="82">
        <v>350</v>
      </c>
      <c r="E37" s="82">
        <v>482.75</v>
      </c>
    </row>
    <row r="38" spans="2:10" s="1" customFormat="1" ht="15" x14ac:dyDescent="0.25">
      <c r="B38" s="40"/>
      <c r="C38" s="81">
        <v>1053</v>
      </c>
      <c r="D38" s="82">
        <v>350</v>
      </c>
      <c r="E38" s="82">
        <v>424.95</v>
      </c>
    </row>
    <row r="39" spans="2:10" s="1" customFormat="1" ht="15" x14ac:dyDescent="0.25">
      <c r="B39" s="40"/>
      <c r="C39" s="81">
        <v>1054</v>
      </c>
      <c r="D39" s="82">
        <v>350</v>
      </c>
      <c r="E39" s="82">
        <v>254</v>
      </c>
    </row>
    <row r="40" spans="2:10" s="1" customFormat="1" ht="15" x14ac:dyDescent="0.25">
      <c r="B40" s="40"/>
      <c r="C40" s="81">
        <v>1055</v>
      </c>
      <c r="D40" s="82">
        <v>350</v>
      </c>
      <c r="E40" s="82">
        <v>621.45000000000005</v>
      </c>
      <c r="G40" s="8"/>
      <c r="H40" s="8"/>
      <c r="I40" s="8"/>
    </row>
    <row r="41" spans="2:10" s="1" customFormat="1" ht="15" x14ac:dyDescent="0.25">
      <c r="B41" s="40"/>
      <c r="C41" s="81">
        <v>1056</v>
      </c>
      <c r="D41" s="82">
        <v>350</v>
      </c>
      <c r="E41" s="82">
        <v>238.4</v>
      </c>
      <c r="G41" s="8"/>
      <c r="H41" s="8"/>
      <c r="I41" s="8"/>
    </row>
    <row r="42" spans="2:10" ht="15" x14ac:dyDescent="0.25">
      <c r="B42" s="42"/>
      <c r="C42" s="81" t="s">
        <v>23</v>
      </c>
      <c r="D42" s="82">
        <v>1750</v>
      </c>
      <c r="E42" s="82">
        <v>2021.5500000000002</v>
      </c>
    </row>
    <row r="43" spans="2:10" ht="15" x14ac:dyDescent="0.25">
      <c r="B43" s="42"/>
      <c r="C43"/>
      <c r="D43"/>
      <c r="E43"/>
      <c r="J43" s="37" t="s">
        <v>25</v>
      </c>
    </row>
    <row r="44" spans="2:10" ht="15" x14ac:dyDescent="0.25">
      <c r="B44" s="42"/>
      <c r="C44"/>
      <c r="D44"/>
      <c r="E44"/>
      <c r="J44" s="38">
        <v>44811</v>
      </c>
    </row>
    <row r="45" spans="2:10" ht="15" x14ac:dyDescent="0.25">
      <c r="B45" s="42"/>
      <c r="C45"/>
      <c r="D45"/>
      <c r="E45"/>
      <c r="J45" s="38">
        <v>44846</v>
      </c>
    </row>
    <row r="46" spans="2:10" ht="15" x14ac:dyDescent="0.25">
      <c r="B46" s="42"/>
      <c r="C46"/>
      <c r="D46"/>
      <c r="E46"/>
      <c r="J46" s="38">
        <v>44867</v>
      </c>
    </row>
    <row r="47" spans="2:10" ht="15" hidden="1" x14ac:dyDescent="0.25">
      <c r="B47" s="42"/>
      <c r="C47"/>
      <c r="D47"/>
      <c r="E47"/>
      <c r="J47" s="38">
        <v>44879</v>
      </c>
    </row>
    <row r="48" spans="2:10" ht="15" hidden="1" x14ac:dyDescent="0.25">
      <c r="B48" s="42"/>
      <c r="C48"/>
      <c r="D48"/>
      <c r="E48"/>
    </row>
    <row r="49" spans="2:9" ht="15" x14ac:dyDescent="0.25">
      <c r="B49" s="42"/>
      <c r="C49" s="41"/>
      <c r="D49" s="41"/>
      <c r="E49" s="41"/>
    </row>
    <row r="50" spans="2:9" ht="15" x14ac:dyDescent="0.25">
      <c r="B50" s="42"/>
      <c r="C50" s="41"/>
      <c r="D50" s="41"/>
      <c r="E50" s="41"/>
    </row>
    <row r="51" spans="2:9" x14ac:dyDescent="0.2">
      <c r="I51" s="57"/>
    </row>
    <row r="52" spans="2:9" x14ac:dyDescent="0.2"/>
    <row r="53" spans="2:9" x14ac:dyDescent="0.2"/>
    <row r="54" spans="2:9" x14ac:dyDescent="0.2"/>
    <row r="55" spans="2:9" x14ac:dyDescent="0.2"/>
    <row r="56" spans="2:9" x14ac:dyDescent="0.2"/>
    <row r="57" spans="2:9" x14ac:dyDescent="0.2"/>
    <row r="58" spans="2:9" x14ac:dyDescent="0.2"/>
    <row r="59" spans="2:9" x14ac:dyDescent="0.2"/>
    <row r="60" spans="2:9" x14ac:dyDescent="0.2"/>
    <row r="61" spans="2:9" x14ac:dyDescent="0.2"/>
    <row r="62" spans="2:9" x14ac:dyDescent="0.2"/>
    <row r="63" spans="2:9" x14ac:dyDescent="0.2"/>
    <row r="64" spans="2:9" x14ac:dyDescent="0.2"/>
    <row r="65" x14ac:dyDescent="0.2"/>
    <row r="66" x14ac:dyDescent="0.2"/>
  </sheetData>
  <autoFilter ref="B9:J9" xr:uid="{00000000-0001-0000-0000-000000000000}"/>
  <mergeCells count="11">
    <mergeCell ref="L8:L9"/>
    <mergeCell ref="G24:H24"/>
    <mergeCell ref="G25:H25"/>
    <mergeCell ref="G27:H28"/>
    <mergeCell ref="I27:I28"/>
    <mergeCell ref="G29:H29"/>
    <mergeCell ref="G30:H30"/>
    <mergeCell ref="G31:H31"/>
    <mergeCell ref="G32:H32"/>
    <mergeCell ref="B2:J2"/>
    <mergeCell ref="G8:H8"/>
  </mergeCells>
  <conditionalFormatting sqref="D12:D16">
    <cfRule type="duplicateValues" dxfId="39" priority="7"/>
  </conditionalFormatting>
  <conditionalFormatting sqref="D17:D19">
    <cfRule type="duplicateValues" dxfId="38" priority="1"/>
  </conditionalFormatting>
  <conditionalFormatting sqref="D21">
    <cfRule type="duplicateValues" dxfId="37" priority="3"/>
  </conditionalFormatting>
  <conditionalFormatting sqref="D51:D1048576 D22 D20 D6:D12">
    <cfRule type="duplicateValues" dxfId="36" priority="9"/>
  </conditionalFormatting>
  <conditionalFormatting sqref="I24">
    <cfRule type="iconSet" priority="5">
      <iconSet>
        <cfvo type="percent" val="0"/>
        <cfvo type="num" val="0.8"/>
        <cfvo type="num" val="1"/>
      </iconSet>
    </cfRule>
  </conditionalFormatting>
  <conditionalFormatting sqref="J12:J16">
    <cfRule type="iconSet" priority="8">
      <iconSet>
        <cfvo type="percent" val="0"/>
        <cfvo type="num" val="0.8"/>
        <cfvo type="num" val="1"/>
      </iconSet>
    </cfRule>
  </conditionalFormatting>
  <conditionalFormatting sqref="J17:J19">
    <cfRule type="iconSet" priority="2">
      <iconSet>
        <cfvo type="percent" val="0"/>
        <cfvo type="num" val="0.8"/>
        <cfvo type="num" val="1"/>
      </iconSet>
    </cfRule>
  </conditionalFormatting>
  <conditionalFormatting sqref="J20 J10:J14">
    <cfRule type="iconSet" priority="6">
      <iconSet>
        <cfvo type="percent" val="0"/>
        <cfvo type="num" val="0.8"/>
        <cfvo type="num" val="1"/>
      </iconSet>
    </cfRule>
  </conditionalFormatting>
  <conditionalFormatting sqref="J21">
    <cfRule type="iconSet" priority="4">
      <iconSet>
        <cfvo type="percent" val="0"/>
        <cfvo type="num" val="0.8"/>
        <cfvo type="num" val="1"/>
      </iconSet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4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664c8d-ef66-4420-8a4e-24ea9d383d7b">
      <Terms xmlns="http://schemas.microsoft.com/office/infopath/2007/PartnerControls"/>
    </lcf76f155ced4ddcb4097134ff3c332f>
    <TaxCatchAll xmlns="e399153e-3e43-4878-bc59-017707ce22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994D24E423C44CADAC44BECA4FF63F" ma:contentTypeVersion="10" ma:contentTypeDescription="Crie um novo documento." ma:contentTypeScope="" ma:versionID="8b60c6cf348b02a88b36e2298792b8fb">
  <xsd:schema xmlns:xsd="http://www.w3.org/2001/XMLSchema" xmlns:xs="http://www.w3.org/2001/XMLSchema" xmlns:p="http://schemas.microsoft.com/office/2006/metadata/properties" xmlns:ns2="54664c8d-ef66-4420-8a4e-24ea9d383d7b" xmlns:ns3="e399153e-3e43-4878-bc59-017707ce2211" targetNamespace="http://schemas.microsoft.com/office/2006/metadata/properties" ma:root="true" ma:fieldsID="527a3d1056c5dc9e7bccde076f61c8e5" ns2:_="" ns3:_="">
    <xsd:import namespace="54664c8d-ef66-4420-8a4e-24ea9d383d7b"/>
    <xsd:import namespace="e399153e-3e43-4878-bc59-017707ce22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64c8d-ef66-4420-8a4e-24ea9d383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bfb4e49-6f5d-460f-8245-f0e15177ea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9153e-3e43-4878-bc59-017707ce221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26cdf0e-2198-4f02-a73d-a85bfa27ff7d}" ma:internalName="TaxCatchAll" ma:showField="CatchAllData" ma:web="e399153e-3e43-4878-bc59-017707ce22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5EDC7-F58E-4D2E-A27B-C6995D2699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040A0C-0DB6-424A-8FBD-E020B150CA8F}">
  <ds:schemaRefs>
    <ds:schemaRef ds:uri="http://purl.org/dc/dcmitype/"/>
    <ds:schemaRef ds:uri="http://schemas.openxmlformats.org/package/2006/metadata/core-properties"/>
    <ds:schemaRef ds:uri="e399153e-3e43-4878-bc59-017707ce2211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54664c8d-ef66-4420-8a4e-24ea9d383d7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140DF1B-AF95-49AB-B774-53C79B33FA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664c8d-ef66-4420-8a4e-24ea9d383d7b"/>
    <ds:schemaRef ds:uri="e399153e-3e43-4878-bc59-017707ce22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Planilha1</vt:lpstr>
      <vt:lpstr>Planilha2</vt:lpstr>
      <vt:lpstr>Planilha3</vt:lpstr>
      <vt:lpstr>Planilha4</vt:lpstr>
      <vt:lpstr>Planilha5</vt:lpstr>
      <vt:lpstr>04_23</vt:lpstr>
      <vt:lpstr>05_23</vt:lpstr>
      <vt:lpstr>06_23</vt:lpstr>
      <vt:lpstr>07_23</vt:lpstr>
      <vt:lpstr>08_23</vt:lpstr>
      <vt:lpstr>09_23 </vt:lpstr>
      <vt:lpstr>10_23  </vt:lpstr>
      <vt:lpstr>11_23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RIBEIRO SILVA_CONTR</dc:creator>
  <cp:keywords/>
  <dc:description/>
  <cp:lastModifiedBy>VALE SUL 2</cp:lastModifiedBy>
  <cp:revision/>
  <dcterms:created xsi:type="dcterms:W3CDTF">2022-07-18T17:13:36Z</dcterms:created>
  <dcterms:modified xsi:type="dcterms:W3CDTF">2023-11-09T12:00:17Z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0x0101004F994D24E423C44CADAC44BECA4FF63F</vt:lpwstr>
  </property>
  <property fmtid="{D5CDD505-2E9C-101B-9397-08002B2CF9AE}" pid="3" name="MSIP_Label_340ed6a7-0f03-43d9-901d-02d4a7e408aa_Enabled">
    <vt:lpwstr>true</vt:lpwstr>
  </property>
  <property fmtid="{D5CDD505-2E9C-101B-9397-08002B2CF9AE}" pid="4" name="MSIP_Label_340ed6a7-0f03-43d9-901d-02d4a7e408aa_SetDate">
    <vt:lpwstr>2023-01-05T20:54:09Z</vt:lpwstr>
  </property>
  <property fmtid="{D5CDD505-2E9C-101B-9397-08002B2CF9AE}" pid="5" name="MSIP_Label_340ed6a7-0f03-43d9-901d-02d4a7e408aa_Method">
    <vt:lpwstr>Privileged</vt:lpwstr>
  </property>
  <property fmtid="{D5CDD505-2E9C-101B-9397-08002B2CF9AE}" pid="6" name="MSIP_Label_340ed6a7-0f03-43d9-901d-02d4a7e408aa_Name">
    <vt:lpwstr>Public</vt:lpwstr>
  </property>
  <property fmtid="{D5CDD505-2E9C-101B-9397-08002B2CF9AE}" pid="7" name="MSIP_Label_340ed6a7-0f03-43d9-901d-02d4a7e408aa_SiteId">
    <vt:lpwstr>7893571b-6c2c-4cef-b4da-7d4b266a0626</vt:lpwstr>
  </property>
  <property fmtid="{D5CDD505-2E9C-101B-9397-08002B2CF9AE}" pid="8" name="MSIP_Label_340ed6a7-0f03-43d9-901d-02d4a7e408aa_ActionId">
    <vt:lpwstr>f8187976-ee0a-436c-9419-a05cb831445a</vt:lpwstr>
  </property>
  <property fmtid="{D5CDD505-2E9C-101B-9397-08002B2CF9AE}" pid="9" name="MSIP_Label_340ed6a7-0f03-43d9-901d-02d4a7e408aa_ContentBits">
    <vt:lpwstr>0</vt:lpwstr>
  </property>
</Properties>
</file>